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irline Metrics\Action Items\Marketing\Airline Metrics Repositioning\"/>
    </mc:Choice>
  </mc:AlternateContent>
  <xr:revisionPtr revIDLastSave="0" documentId="13_ncr:1_{4A5252FA-7AE6-4F1C-A043-4E40CC653A76}" xr6:coauthVersionLast="47" xr6:coauthVersionMax="47" xr10:uidLastSave="{00000000-0000-0000-0000-000000000000}"/>
  <bookViews>
    <workbookView xWindow="-120" yWindow="-120" windowWidth="24240" windowHeight="13140" xr2:uid="{C7C7435F-AA16-43B6-9AEB-F0967CCABC55}"/>
  </bookViews>
  <sheets>
    <sheet name="Airline Sales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3" i="1"/>
  <c r="T2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B120" i="1"/>
  <c r="P119" i="1"/>
  <c r="O119" i="1"/>
  <c r="J119" i="1"/>
  <c r="I119" i="1"/>
  <c r="F119" i="1"/>
  <c r="G119" i="1" s="1"/>
  <c r="O118" i="1"/>
  <c r="P118" i="1" s="1"/>
  <c r="I118" i="1"/>
  <c r="J118" i="1" s="1"/>
  <c r="F118" i="1"/>
  <c r="G118" i="1" s="1"/>
  <c r="Q117" i="1"/>
  <c r="R117" i="1" s="1"/>
  <c r="O117" i="1"/>
  <c r="P117" i="1" s="1"/>
  <c r="K117" i="1"/>
  <c r="L117" i="1" s="1"/>
  <c r="I117" i="1"/>
  <c r="J117" i="1" s="1"/>
  <c r="G117" i="1"/>
  <c r="H117" i="1" s="1"/>
  <c r="F117" i="1"/>
  <c r="P116" i="1"/>
  <c r="O116" i="1"/>
  <c r="K116" i="1"/>
  <c r="J116" i="1"/>
  <c r="I116" i="1"/>
  <c r="F116" i="1"/>
  <c r="G116" i="1" s="1"/>
  <c r="H116" i="1" s="1"/>
  <c r="P115" i="1"/>
  <c r="O115" i="1"/>
  <c r="I115" i="1"/>
  <c r="J115" i="1" s="1"/>
  <c r="F115" i="1"/>
  <c r="G115" i="1" s="1"/>
  <c r="O114" i="1"/>
  <c r="P114" i="1" s="1"/>
  <c r="I114" i="1"/>
  <c r="J114" i="1" s="1"/>
  <c r="F114" i="1"/>
  <c r="G114" i="1" s="1"/>
  <c r="O113" i="1"/>
  <c r="P113" i="1" s="1"/>
  <c r="I113" i="1"/>
  <c r="J113" i="1" s="1"/>
  <c r="K113" i="1" s="1"/>
  <c r="G113" i="1"/>
  <c r="H113" i="1" s="1"/>
  <c r="F113" i="1"/>
  <c r="P112" i="1"/>
  <c r="O112" i="1"/>
  <c r="J112" i="1"/>
  <c r="I112" i="1"/>
  <c r="F112" i="1"/>
  <c r="G112" i="1" s="1"/>
  <c r="H112" i="1" s="1"/>
  <c r="P111" i="1"/>
  <c r="O111" i="1"/>
  <c r="I111" i="1"/>
  <c r="J111" i="1" s="1"/>
  <c r="F111" i="1"/>
  <c r="G111" i="1" s="1"/>
  <c r="O110" i="1"/>
  <c r="P110" i="1" s="1"/>
  <c r="I110" i="1"/>
  <c r="J110" i="1" s="1"/>
  <c r="F110" i="1"/>
  <c r="G110" i="1" s="1"/>
  <c r="Q109" i="1"/>
  <c r="R109" i="1" s="1"/>
  <c r="O109" i="1"/>
  <c r="P109" i="1" s="1"/>
  <c r="K109" i="1"/>
  <c r="L109" i="1" s="1"/>
  <c r="I109" i="1"/>
  <c r="J109" i="1" s="1"/>
  <c r="G109" i="1"/>
  <c r="H109" i="1" s="1"/>
  <c r="F109" i="1"/>
  <c r="P108" i="1"/>
  <c r="O108" i="1"/>
  <c r="K108" i="1"/>
  <c r="J108" i="1"/>
  <c r="I108" i="1"/>
  <c r="F108" i="1"/>
  <c r="G108" i="1" s="1"/>
  <c r="H108" i="1" s="1"/>
  <c r="P107" i="1"/>
  <c r="O107" i="1"/>
  <c r="I107" i="1"/>
  <c r="J107" i="1" s="1"/>
  <c r="F107" i="1"/>
  <c r="G107" i="1" s="1"/>
  <c r="O106" i="1"/>
  <c r="P106" i="1" s="1"/>
  <c r="I106" i="1"/>
  <c r="J106" i="1" s="1"/>
  <c r="F106" i="1"/>
  <c r="G106" i="1" s="1"/>
  <c r="O105" i="1"/>
  <c r="P105" i="1" s="1"/>
  <c r="I105" i="1"/>
  <c r="J105" i="1" s="1"/>
  <c r="K105" i="1" s="1"/>
  <c r="G105" i="1"/>
  <c r="H105" i="1" s="1"/>
  <c r="F105" i="1"/>
  <c r="P104" i="1"/>
  <c r="O104" i="1"/>
  <c r="J104" i="1"/>
  <c r="I104" i="1"/>
  <c r="F104" i="1"/>
  <c r="G104" i="1" s="1"/>
  <c r="H104" i="1" s="1"/>
  <c r="P103" i="1"/>
  <c r="O103" i="1"/>
  <c r="I103" i="1"/>
  <c r="J103" i="1" s="1"/>
  <c r="F103" i="1"/>
  <c r="G103" i="1" s="1"/>
  <c r="O102" i="1"/>
  <c r="P102" i="1" s="1"/>
  <c r="I102" i="1"/>
  <c r="J102" i="1" s="1"/>
  <c r="F102" i="1"/>
  <c r="G102" i="1" s="1"/>
  <c r="Q101" i="1"/>
  <c r="R101" i="1" s="1"/>
  <c r="O101" i="1"/>
  <c r="P101" i="1" s="1"/>
  <c r="K101" i="1"/>
  <c r="L101" i="1" s="1"/>
  <c r="I101" i="1"/>
  <c r="J101" i="1" s="1"/>
  <c r="H101" i="1"/>
  <c r="G101" i="1"/>
  <c r="F101" i="1"/>
  <c r="P100" i="1"/>
  <c r="O100" i="1"/>
  <c r="J100" i="1"/>
  <c r="I100" i="1"/>
  <c r="F100" i="1"/>
  <c r="G100" i="1" s="1"/>
  <c r="P99" i="1"/>
  <c r="O99" i="1"/>
  <c r="I99" i="1"/>
  <c r="J99" i="1" s="1"/>
  <c r="F99" i="1"/>
  <c r="G99" i="1" s="1"/>
  <c r="O98" i="1"/>
  <c r="P98" i="1" s="1"/>
  <c r="I98" i="1"/>
  <c r="J98" i="1" s="1"/>
  <c r="H98" i="1"/>
  <c r="G98" i="1"/>
  <c r="F98" i="1"/>
  <c r="R97" i="1"/>
  <c r="P97" i="1"/>
  <c r="O97" i="1"/>
  <c r="J97" i="1"/>
  <c r="I97" i="1"/>
  <c r="H97" i="1"/>
  <c r="G97" i="1"/>
  <c r="K97" i="1" s="1"/>
  <c r="Q97" i="1" s="1"/>
  <c r="F97" i="1"/>
  <c r="P96" i="1"/>
  <c r="O96" i="1"/>
  <c r="J96" i="1"/>
  <c r="I96" i="1"/>
  <c r="G96" i="1"/>
  <c r="H96" i="1" s="1"/>
  <c r="F96" i="1"/>
  <c r="O95" i="1"/>
  <c r="P95" i="1" s="1"/>
  <c r="J95" i="1"/>
  <c r="I95" i="1"/>
  <c r="F95" i="1"/>
  <c r="G95" i="1" s="1"/>
  <c r="O94" i="1"/>
  <c r="P94" i="1" s="1"/>
  <c r="I94" i="1"/>
  <c r="J94" i="1" s="1"/>
  <c r="H94" i="1"/>
  <c r="G94" i="1"/>
  <c r="F94" i="1"/>
  <c r="P93" i="1"/>
  <c r="O93" i="1"/>
  <c r="J93" i="1"/>
  <c r="I93" i="1"/>
  <c r="G93" i="1"/>
  <c r="H93" i="1" s="1"/>
  <c r="F93" i="1"/>
  <c r="P92" i="1"/>
  <c r="O92" i="1"/>
  <c r="J92" i="1"/>
  <c r="I92" i="1"/>
  <c r="G92" i="1"/>
  <c r="F92" i="1"/>
  <c r="O91" i="1"/>
  <c r="P91" i="1" s="1"/>
  <c r="J91" i="1"/>
  <c r="I91" i="1"/>
  <c r="F91" i="1"/>
  <c r="G91" i="1" s="1"/>
  <c r="O90" i="1"/>
  <c r="P90" i="1" s="1"/>
  <c r="I90" i="1"/>
  <c r="J90" i="1" s="1"/>
  <c r="H90" i="1"/>
  <c r="G90" i="1"/>
  <c r="K90" i="1" s="1"/>
  <c r="F90" i="1"/>
  <c r="P89" i="1"/>
  <c r="O89" i="1"/>
  <c r="K89" i="1"/>
  <c r="J89" i="1"/>
  <c r="I89" i="1"/>
  <c r="G89" i="1"/>
  <c r="H89" i="1" s="1"/>
  <c r="F89" i="1"/>
  <c r="P88" i="1"/>
  <c r="O88" i="1"/>
  <c r="J88" i="1"/>
  <c r="I88" i="1"/>
  <c r="F88" i="1"/>
  <c r="G88" i="1" s="1"/>
  <c r="O87" i="1"/>
  <c r="P87" i="1" s="1"/>
  <c r="J87" i="1"/>
  <c r="I87" i="1"/>
  <c r="H87" i="1"/>
  <c r="F87" i="1"/>
  <c r="G87" i="1" s="1"/>
  <c r="K87" i="1" s="1"/>
  <c r="O86" i="1"/>
  <c r="P86" i="1" s="1"/>
  <c r="L86" i="1"/>
  <c r="I86" i="1"/>
  <c r="J86" i="1" s="1"/>
  <c r="H86" i="1"/>
  <c r="G86" i="1"/>
  <c r="K86" i="1" s="1"/>
  <c r="Q86" i="1" s="1"/>
  <c r="R86" i="1" s="1"/>
  <c r="F86" i="1"/>
  <c r="P85" i="1"/>
  <c r="O85" i="1"/>
  <c r="J85" i="1"/>
  <c r="I85" i="1"/>
  <c r="F85" i="1"/>
  <c r="G85" i="1" s="1"/>
  <c r="O84" i="1"/>
  <c r="P84" i="1" s="1"/>
  <c r="J84" i="1"/>
  <c r="I84" i="1"/>
  <c r="G84" i="1"/>
  <c r="F84" i="1"/>
  <c r="O83" i="1"/>
  <c r="P83" i="1" s="1"/>
  <c r="J83" i="1"/>
  <c r="I83" i="1"/>
  <c r="F83" i="1"/>
  <c r="G83" i="1" s="1"/>
  <c r="K83" i="1" s="1"/>
  <c r="Q83" i="1" s="1"/>
  <c r="R83" i="1" s="1"/>
  <c r="O82" i="1"/>
  <c r="P82" i="1" s="1"/>
  <c r="I82" i="1"/>
  <c r="J82" i="1" s="1"/>
  <c r="G82" i="1"/>
  <c r="F82" i="1"/>
  <c r="P81" i="1"/>
  <c r="O81" i="1"/>
  <c r="J81" i="1"/>
  <c r="I81" i="1"/>
  <c r="G81" i="1"/>
  <c r="F81" i="1"/>
  <c r="O80" i="1"/>
  <c r="P80" i="1" s="1"/>
  <c r="J80" i="1"/>
  <c r="I80" i="1"/>
  <c r="F80" i="1"/>
  <c r="G80" i="1" s="1"/>
  <c r="O79" i="1"/>
  <c r="P79" i="1" s="1"/>
  <c r="J79" i="1"/>
  <c r="I79" i="1"/>
  <c r="H79" i="1"/>
  <c r="F79" i="1"/>
  <c r="G79" i="1" s="1"/>
  <c r="K79" i="1" s="1"/>
  <c r="O78" i="1"/>
  <c r="P78" i="1" s="1"/>
  <c r="L78" i="1"/>
  <c r="I78" i="1"/>
  <c r="J78" i="1" s="1"/>
  <c r="H78" i="1"/>
  <c r="G78" i="1"/>
  <c r="K78" i="1" s="1"/>
  <c r="Q78" i="1" s="1"/>
  <c r="R78" i="1" s="1"/>
  <c r="F78" i="1"/>
  <c r="P77" i="1"/>
  <c r="O77" i="1"/>
  <c r="J77" i="1"/>
  <c r="I77" i="1"/>
  <c r="F77" i="1"/>
  <c r="G77" i="1" s="1"/>
  <c r="P76" i="1"/>
  <c r="O76" i="1"/>
  <c r="I76" i="1"/>
  <c r="J76" i="1" s="1"/>
  <c r="F76" i="1"/>
  <c r="G76" i="1" s="1"/>
  <c r="O75" i="1"/>
  <c r="P75" i="1" s="1"/>
  <c r="I75" i="1"/>
  <c r="J75" i="1" s="1"/>
  <c r="H75" i="1"/>
  <c r="G75" i="1"/>
  <c r="F75" i="1"/>
  <c r="R74" i="1"/>
  <c r="P74" i="1"/>
  <c r="O74" i="1"/>
  <c r="J74" i="1"/>
  <c r="I74" i="1"/>
  <c r="H74" i="1"/>
  <c r="G74" i="1"/>
  <c r="K74" i="1" s="1"/>
  <c r="Q74" i="1" s="1"/>
  <c r="F74" i="1"/>
  <c r="P73" i="1"/>
  <c r="O73" i="1"/>
  <c r="J73" i="1"/>
  <c r="I73" i="1"/>
  <c r="G73" i="1"/>
  <c r="H73" i="1" s="1"/>
  <c r="F73" i="1"/>
  <c r="O72" i="1"/>
  <c r="P72" i="1" s="1"/>
  <c r="J72" i="1"/>
  <c r="I72" i="1"/>
  <c r="F72" i="1"/>
  <c r="G72" i="1" s="1"/>
  <c r="O71" i="1"/>
  <c r="P71" i="1" s="1"/>
  <c r="I71" i="1"/>
  <c r="J71" i="1" s="1"/>
  <c r="H71" i="1"/>
  <c r="G71" i="1"/>
  <c r="F71" i="1"/>
  <c r="Q70" i="1"/>
  <c r="R70" i="1" s="1"/>
  <c r="P70" i="1"/>
  <c r="O70" i="1"/>
  <c r="K70" i="1"/>
  <c r="L70" i="1" s="1"/>
  <c r="J70" i="1"/>
  <c r="I70" i="1"/>
  <c r="G70" i="1"/>
  <c r="H70" i="1" s="1"/>
  <c r="F70" i="1"/>
  <c r="P69" i="1"/>
  <c r="O69" i="1"/>
  <c r="J69" i="1"/>
  <c r="I69" i="1"/>
  <c r="G69" i="1"/>
  <c r="F69" i="1"/>
  <c r="O68" i="1"/>
  <c r="P68" i="1" s="1"/>
  <c r="J68" i="1"/>
  <c r="I68" i="1"/>
  <c r="F68" i="1"/>
  <c r="G68" i="1" s="1"/>
  <c r="O67" i="1"/>
  <c r="P67" i="1" s="1"/>
  <c r="I67" i="1"/>
  <c r="J67" i="1" s="1"/>
  <c r="H67" i="1"/>
  <c r="G67" i="1"/>
  <c r="K67" i="1" s="1"/>
  <c r="F67" i="1"/>
  <c r="P66" i="1"/>
  <c r="O66" i="1"/>
  <c r="J66" i="1"/>
  <c r="I66" i="1"/>
  <c r="G66" i="1"/>
  <c r="H66" i="1" s="1"/>
  <c r="F66" i="1"/>
  <c r="P65" i="1"/>
  <c r="O65" i="1"/>
  <c r="K65" i="1"/>
  <c r="J65" i="1"/>
  <c r="I65" i="1"/>
  <c r="F65" i="1"/>
  <c r="G65" i="1" s="1"/>
  <c r="H65" i="1" s="1"/>
  <c r="P64" i="1"/>
  <c r="O64" i="1"/>
  <c r="I64" i="1"/>
  <c r="J64" i="1" s="1"/>
  <c r="F64" i="1"/>
  <c r="G64" i="1" s="1"/>
  <c r="O63" i="1"/>
  <c r="P63" i="1" s="1"/>
  <c r="L63" i="1"/>
  <c r="I63" i="1"/>
  <c r="J63" i="1" s="1"/>
  <c r="H63" i="1"/>
  <c r="G63" i="1"/>
  <c r="K63" i="1" s="1"/>
  <c r="Q63" i="1" s="1"/>
  <c r="R63" i="1" s="1"/>
  <c r="F63" i="1"/>
  <c r="P62" i="1"/>
  <c r="O62" i="1"/>
  <c r="J62" i="1"/>
  <c r="I62" i="1"/>
  <c r="H62" i="1"/>
  <c r="G62" i="1"/>
  <c r="K62" i="1" s="1"/>
  <c r="F62" i="1"/>
  <c r="P61" i="1"/>
  <c r="O61" i="1"/>
  <c r="J61" i="1"/>
  <c r="I61" i="1"/>
  <c r="F61" i="1"/>
  <c r="G61" i="1" s="1"/>
  <c r="P60" i="1"/>
  <c r="O60" i="1"/>
  <c r="I60" i="1"/>
  <c r="J60" i="1" s="1"/>
  <c r="F60" i="1"/>
  <c r="G60" i="1" s="1"/>
  <c r="O59" i="1"/>
  <c r="P59" i="1" s="1"/>
  <c r="I59" i="1"/>
  <c r="J59" i="1" s="1"/>
  <c r="H59" i="1"/>
  <c r="G59" i="1"/>
  <c r="F59" i="1"/>
  <c r="R58" i="1"/>
  <c r="P58" i="1"/>
  <c r="O58" i="1"/>
  <c r="J58" i="1"/>
  <c r="I58" i="1"/>
  <c r="H58" i="1"/>
  <c r="G58" i="1"/>
  <c r="K58" i="1" s="1"/>
  <c r="Q58" i="1" s="1"/>
  <c r="F58" i="1"/>
  <c r="P57" i="1"/>
  <c r="O57" i="1"/>
  <c r="J57" i="1"/>
  <c r="I57" i="1"/>
  <c r="G57" i="1"/>
  <c r="H57" i="1" s="1"/>
  <c r="F57" i="1"/>
  <c r="O56" i="1"/>
  <c r="P56" i="1" s="1"/>
  <c r="J56" i="1"/>
  <c r="I56" i="1"/>
  <c r="F56" i="1"/>
  <c r="G56" i="1" s="1"/>
  <c r="O55" i="1"/>
  <c r="P55" i="1" s="1"/>
  <c r="I55" i="1"/>
  <c r="J55" i="1" s="1"/>
  <c r="H55" i="1"/>
  <c r="G55" i="1"/>
  <c r="F55" i="1"/>
  <c r="Q54" i="1"/>
  <c r="R54" i="1" s="1"/>
  <c r="P54" i="1"/>
  <c r="O54" i="1"/>
  <c r="K54" i="1"/>
  <c r="L54" i="1" s="1"/>
  <c r="J54" i="1"/>
  <c r="I54" i="1"/>
  <c r="G54" i="1"/>
  <c r="H54" i="1" s="1"/>
  <c r="F54" i="1"/>
  <c r="P53" i="1"/>
  <c r="O53" i="1"/>
  <c r="J53" i="1"/>
  <c r="I53" i="1"/>
  <c r="G53" i="1"/>
  <c r="F53" i="1"/>
  <c r="O52" i="1"/>
  <c r="P52" i="1" s="1"/>
  <c r="J52" i="1"/>
  <c r="I52" i="1"/>
  <c r="F52" i="1"/>
  <c r="G52" i="1" s="1"/>
  <c r="O51" i="1"/>
  <c r="P51" i="1" s="1"/>
  <c r="I51" i="1"/>
  <c r="J51" i="1" s="1"/>
  <c r="G51" i="1"/>
  <c r="F51" i="1"/>
  <c r="P50" i="1"/>
  <c r="O50" i="1"/>
  <c r="J50" i="1"/>
  <c r="I50" i="1"/>
  <c r="F50" i="1"/>
  <c r="G50" i="1" s="1"/>
  <c r="O49" i="1"/>
  <c r="P49" i="1" s="1"/>
  <c r="J49" i="1"/>
  <c r="I49" i="1"/>
  <c r="F49" i="1"/>
  <c r="G49" i="1" s="1"/>
  <c r="H49" i="1" s="1"/>
  <c r="O48" i="1"/>
  <c r="P48" i="1" s="1"/>
  <c r="J48" i="1"/>
  <c r="I48" i="1"/>
  <c r="F48" i="1"/>
  <c r="G48" i="1" s="1"/>
  <c r="O47" i="1"/>
  <c r="P47" i="1" s="1"/>
  <c r="I47" i="1"/>
  <c r="J47" i="1" s="1"/>
  <c r="G47" i="1"/>
  <c r="F47" i="1"/>
  <c r="P46" i="1"/>
  <c r="O46" i="1"/>
  <c r="J46" i="1"/>
  <c r="I46" i="1"/>
  <c r="F46" i="1"/>
  <c r="G46" i="1" s="1"/>
  <c r="O45" i="1"/>
  <c r="P45" i="1" s="1"/>
  <c r="J45" i="1"/>
  <c r="I45" i="1"/>
  <c r="F45" i="1"/>
  <c r="G45" i="1" s="1"/>
  <c r="H45" i="1" s="1"/>
  <c r="O44" i="1"/>
  <c r="P44" i="1" s="1"/>
  <c r="J44" i="1"/>
  <c r="I44" i="1"/>
  <c r="F44" i="1"/>
  <c r="G44" i="1" s="1"/>
  <c r="O43" i="1"/>
  <c r="P43" i="1" s="1"/>
  <c r="I43" i="1"/>
  <c r="J43" i="1" s="1"/>
  <c r="G43" i="1"/>
  <c r="F43" i="1"/>
  <c r="P42" i="1"/>
  <c r="O42" i="1"/>
  <c r="J42" i="1"/>
  <c r="I42" i="1"/>
  <c r="F42" i="1"/>
  <c r="G42" i="1" s="1"/>
  <c r="O41" i="1"/>
  <c r="P41" i="1" s="1"/>
  <c r="J41" i="1"/>
  <c r="I41" i="1"/>
  <c r="F41" i="1"/>
  <c r="G41" i="1" s="1"/>
  <c r="H41" i="1" s="1"/>
  <c r="O40" i="1"/>
  <c r="P40" i="1" s="1"/>
  <c r="J40" i="1"/>
  <c r="I40" i="1"/>
  <c r="F40" i="1"/>
  <c r="G40" i="1" s="1"/>
  <c r="O39" i="1"/>
  <c r="P39" i="1" s="1"/>
  <c r="I39" i="1"/>
  <c r="J39" i="1" s="1"/>
  <c r="G39" i="1"/>
  <c r="F39" i="1"/>
  <c r="P38" i="1"/>
  <c r="O38" i="1"/>
  <c r="J38" i="1"/>
  <c r="I38" i="1"/>
  <c r="F38" i="1"/>
  <c r="G38" i="1" s="1"/>
  <c r="O37" i="1"/>
  <c r="P37" i="1" s="1"/>
  <c r="J37" i="1"/>
  <c r="I37" i="1"/>
  <c r="F37" i="1"/>
  <c r="G37" i="1" s="1"/>
  <c r="H37" i="1" s="1"/>
  <c r="O36" i="1"/>
  <c r="P36" i="1" s="1"/>
  <c r="J36" i="1"/>
  <c r="I36" i="1"/>
  <c r="F36" i="1"/>
  <c r="G36" i="1" s="1"/>
  <c r="O35" i="1"/>
  <c r="P35" i="1" s="1"/>
  <c r="I35" i="1"/>
  <c r="J35" i="1" s="1"/>
  <c r="G35" i="1"/>
  <c r="F35" i="1"/>
  <c r="P34" i="1"/>
  <c r="O34" i="1"/>
  <c r="J34" i="1"/>
  <c r="I34" i="1"/>
  <c r="F34" i="1"/>
  <c r="G34" i="1" s="1"/>
  <c r="O33" i="1"/>
  <c r="P33" i="1" s="1"/>
  <c r="J33" i="1"/>
  <c r="I33" i="1"/>
  <c r="F33" i="1"/>
  <c r="G33" i="1" s="1"/>
  <c r="H33" i="1" s="1"/>
  <c r="O32" i="1"/>
  <c r="P32" i="1" s="1"/>
  <c r="J32" i="1"/>
  <c r="I32" i="1"/>
  <c r="F32" i="1"/>
  <c r="G32" i="1" s="1"/>
  <c r="O31" i="1"/>
  <c r="P31" i="1" s="1"/>
  <c r="I31" i="1"/>
  <c r="J31" i="1" s="1"/>
  <c r="G31" i="1"/>
  <c r="F31" i="1"/>
  <c r="P30" i="1"/>
  <c r="O30" i="1"/>
  <c r="J30" i="1"/>
  <c r="I30" i="1"/>
  <c r="F30" i="1"/>
  <c r="G30" i="1" s="1"/>
  <c r="O29" i="1"/>
  <c r="P29" i="1" s="1"/>
  <c r="J29" i="1"/>
  <c r="I29" i="1"/>
  <c r="F29" i="1"/>
  <c r="G29" i="1" s="1"/>
  <c r="H29" i="1" s="1"/>
  <c r="O28" i="1"/>
  <c r="P28" i="1" s="1"/>
  <c r="J28" i="1"/>
  <c r="I28" i="1"/>
  <c r="F28" i="1"/>
  <c r="G28" i="1" s="1"/>
  <c r="O27" i="1"/>
  <c r="P27" i="1" s="1"/>
  <c r="I27" i="1"/>
  <c r="J27" i="1" s="1"/>
  <c r="G27" i="1"/>
  <c r="F27" i="1"/>
  <c r="P26" i="1"/>
  <c r="O26" i="1"/>
  <c r="J26" i="1"/>
  <c r="I26" i="1"/>
  <c r="F26" i="1"/>
  <c r="G26" i="1" s="1"/>
  <c r="O25" i="1"/>
  <c r="P25" i="1" s="1"/>
  <c r="K25" i="1"/>
  <c r="J25" i="1"/>
  <c r="F25" i="1"/>
  <c r="G25" i="1" s="1"/>
  <c r="H25" i="1" s="1"/>
  <c r="O24" i="1"/>
  <c r="P24" i="1" s="1"/>
  <c r="J24" i="1"/>
  <c r="F24" i="1"/>
  <c r="G24" i="1" s="1"/>
  <c r="H24" i="1" s="1"/>
  <c r="O23" i="1"/>
  <c r="P23" i="1" s="1"/>
  <c r="K23" i="1"/>
  <c r="J23" i="1"/>
  <c r="F23" i="1"/>
  <c r="G23" i="1" s="1"/>
  <c r="H23" i="1" s="1"/>
  <c r="O22" i="1"/>
  <c r="P22" i="1" s="1"/>
  <c r="K22" i="1"/>
  <c r="J22" i="1"/>
  <c r="F22" i="1"/>
  <c r="G22" i="1" s="1"/>
  <c r="H22" i="1" s="1"/>
  <c r="O21" i="1"/>
  <c r="P21" i="1" s="1"/>
  <c r="K21" i="1"/>
  <c r="J21" i="1"/>
  <c r="F21" i="1"/>
  <c r="G21" i="1" s="1"/>
  <c r="H21" i="1" s="1"/>
  <c r="O20" i="1"/>
  <c r="P20" i="1" s="1"/>
  <c r="J20" i="1"/>
  <c r="F20" i="1"/>
  <c r="G20" i="1" s="1"/>
  <c r="O19" i="1"/>
  <c r="J19" i="1"/>
  <c r="F19" i="1"/>
  <c r="G19" i="1" s="1"/>
  <c r="H19" i="1" s="1"/>
  <c r="O18" i="1"/>
  <c r="J18" i="1"/>
  <c r="F18" i="1"/>
  <c r="G18" i="1" s="1"/>
  <c r="O17" i="1"/>
  <c r="P17" i="1" s="1"/>
  <c r="J17" i="1"/>
  <c r="F17" i="1"/>
  <c r="G17" i="1" s="1"/>
  <c r="H17" i="1" s="1"/>
  <c r="O16" i="1"/>
  <c r="P16" i="1" s="1"/>
  <c r="J16" i="1"/>
  <c r="F16" i="1"/>
  <c r="G16" i="1" s="1"/>
  <c r="O15" i="1"/>
  <c r="P15" i="1" s="1"/>
  <c r="K15" i="1"/>
  <c r="J15" i="1"/>
  <c r="F15" i="1"/>
  <c r="G15" i="1" s="1"/>
  <c r="H15" i="1" s="1"/>
  <c r="O14" i="1"/>
  <c r="P14" i="1" s="1"/>
  <c r="J14" i="1"/>
  <c r="G14" i="1"/>
  <c r="H14" i="1" s="1"/>
  <c r="F14" i="1"/>
  <c r="O13" i="1"/>
  <c r="J13" i="1"/>
  <c r="H13" i="1"/>
  <c r="G13" i="1"/>
  <c r="F13" i="1"/>
  <c r="O12" i="1"/>
  <c r="J12" i="1"/>
  <c r="F12" i="1"/>
  <c r="G12" i="1" s="1"/>
  <c r="O11" i="1"/>
  <c r="J11" i="1"/>
  <c r="H11" i="1"/>
  <c r="G11" i="1"/>
  <c r="K11" i="1" s="1"/>
  <c r="P11" i="1" s="1"/>
  <c r="F11" i="1"/>
  <c r="O10" i="1"/>
  <c r="J10" i="1"/>
  <c r="G10" i="1"/>
  <c r="H10" i="1" s="1"/>
  <c r="F10" i="1"/>
  <c r="O9" i="1"/>
  <c r="P9" i="1" s="1"/>
  <c r="J9" i="1"/>
  <c r="H9" i="1"/>
  <c r="G9" i="1"/>
  <c r="F9" i="1"/>
  <c r="O8" i="1"/>
  <c r="J8" i="1"/>
  <c r="F8" i="1"/>
  <c r="G8" i="1" s="1"/>
  <c r="O7" i="1"/>
  <c r="J7" i="1"/>
  <c r="K7" i="1" s="1"/>
  <c r="F7" i="1"/>
  <c r="G7" i="1" s="1"/>
  <c r="H7" i="1" s="1"/>
  <c r="O6" i="1"/>
  <c r="P6" i="1" s="1"/>
  <c r="J6" i="1"/>
  <c r="H6" i="1"/>
  <c r="G6" i="1"/>
  <c r="K6" i="1" s="1"/>
  <c r="F6" i="1"/>
  <c r="N5" i="1"/>
  <c r="O5" i="1" s="1"/>
  <c r="P5" i="1" s="1"/>
  <c r="L5" i="1"/>
  <c r="J5" i="1"/>
  <c r="G5" i="1"/>
  <c r="K5" i="1" s="1"/>
  <c r="Q5" i="1" s="1"/>
  <c r="R5" i="1" s="1"/>
  <c r="F5" i="1"/>
  <c r="O4" i="1"/>
  <c r="P4" i="1" s="1"/>
  <c r="J4" i="1"/>
  <c r="G4" i="1"/>
  <c r="H4" i="1" s="1"/>
  <c r="F4" i="1"/>
  <c r="O3" i="1"/>
  <c r="J3" i="1"/>
  <c r="F3" i="1"/>
  <c r="G3" i="1" s="1"/>
  <c r="H3" i="1" s="1"/>
  <c r="O2" i="1"/>
  <c r="P2" i="1" s="1"/>
  <c r="L2" i="1"/>
  <c r="J2" i="1"/>
  <c r="G2" i="1"/>
  <c r="K2" i="1" s="1"/>
  <c r="F2" i="1"/>
  <c r="Q2" i="1" l="1"/>
  <c r="R2" i="1" s="1"/>
  <c r="Q7" i="1"/>
  <c r="R7" i="1" s="1"/>
  <c r="L7" i="1"/>
  <c r="P7" i="1"/>
  <c r="H12" i="1"/>
  <c r="K12" i="1"/>
  <c r="H16" i="1"/>
  <c r="K16" i="1"/>
  <c r="H20" i="1"/>
  <c r="K20" i="1"/>
  <c r="H18" i="1"/>
  <c r="K18" i="1"/>
  <c r="H8" i="1"/>
  <c r="K8" i="1"/>
  <c r="L15" i="1"/>
  <c r="Q15" i="1"/>
  <c r="R15" i="1" s="1"/>
  <c r="H61" i="1"/>
  <c r="K61" i="1"/>
  <c r="Q6" i="1"/>
  <c r="R6" i="1" s="1"/>
  <c r="L6" i="1"/>
  <c r="Q22" i="1"/>
  <c r="R22" i="1" s="1"/>
  <c r="L22" i="1"/>
  <c r="H30" i="1"/>
  <c r="K30" i="1"/>
  <c r="H34" i="1"/>
  <c r="K34" i="1"/>
  <c r="H46" i="1"/>
  <c r="K46" i="1"/>
  <c r="H50" i="1"/>
  <c r="K50" i="1"/>
  <c r="H53" i="1"/>
  <c r="K53" i="1"/>
  <c r="H80" i="1"/>
  <c r="K80" i="1"/>
  <c r="H88" i="1"/>
  <c r="K88" i="1"/>
  <c r="H2" i="1"/>
  <c r="K4" i="1"/>
  <c r="H5" i="1"/>
  <c r="K9" i="1"/>
  <c r="K10" i="1"/>
  <c r="K13" i="1"/>
  <c r="K14" i="1"/>
  <c r="K19" i="1"/>
  <c r="L23" i="1"/>
  <c r="Q23" i="1"/>
  <c r="R23" i="1" s="1"/>
  <c r="K24" i="1"/>
  <c r="L65" i="1"/>
  <c r="Q65" i="1"/>
  <c r="R65" i="1" s="1"/>
  <c r="H81" i="1"/>
  <c r="K81" i="1"/>
  <c r="L89" i="1"/>
  <c r="Q89" i="1"/>
  <c r="R89" i="1" s="1"/>
  <c r="L105" i="1"/>
  <c r="Q105" i="1"/>
  <c r="R105" i="1" s="1"/>
  <c r="L113" i="1"/>
  <c r="Q113" i="1"/>
  <c r="R113" i="1" s="1"/>
  <c r="L11" i="1"/>
  <c r="Q11" i="1"/>
  <c r="R11" i="1" s="1"/>
  <c r="H60" i="1"/>
  <c r="K60" i="1"/>
  <c r="Q67" i="1"/>
  <c r="R67" i="1" s="1"/>
  <c r="L67" i="1"/>
  <c r="H76" i="1"/>
  <c r="K76" i="1"/>
  <c r="H77" i="1"/>
  <c r="K77" i="1"/>
  <c r="K82" i="1"/>
  <c r="H82" i="1"/>
  <c r="H84" i="1"/>
  <c r="K84" i="1"/>
  <c r="H85" i="1"/>
  <c r="K85" i="1"/>
  <c r="H99" i="1"/>
  <c r="K99" i="1"/>
  <c r="H100" i="1"/>
  <c r="K100" i="1"/>
  <c r="L21" i="1"/>
  <c r="Q21" i="1"/>
  <c r="R21" i="1" s="1"/>
  <c r="H26" i="1"/>
  <c r="K26" i="1"/>
  <c r="H38" i="1"/>
  <c r="K38" i="1"/>
  <c r="H42" i="1"/>
  <c r="K42" i="1"/>
  <c r="H69" i="1"/>
  <c r="K69" i="1"/>
  <c r="K3" i="1"/>
  <c r="K17" i="1"/>
  <c r="P19" i="1"/>
  <c r="L25" i="1"/>
  <c r="Q25" i="1"/>
  <c r="R25" i="1" s="1"/>
  <c r="K27" i="1"/>
  <c r="H27" i="1"/>
  <c r="K28" i="1"/>
  <c r="H28" i="1"/>
  <c r="K29" i="1"/>
  <c r="K31" i="1"/>
  <c r="H31" i="1"/>
  <c r="K32" i="1"/>
  <c r="H32" i="1"/>
  <c r="K33" i="1"/>
  <c r="K35" i="1"/>
  <c r="H35" i="1"/>
  <c r="K36" i="1"/>
  <c r="H36" i="1"/>
  <c r="K37" i="1"/>
  <c r="K39" i="1"/>
  <c r="H39" i="1"/>
  <c r="K40" i="1"/>
  <c r="H40" i="1"/>
  <c r="K41" i="1"/>
  <c r="K43" i="1"/>
  <c r="H43" i="1"/>
  <c r="K44" i="1"/>
  <c r="H44" i="1"/>
  <c r="K45" i="1"/>
  <c r="K47" i="1"/>
  <c r="H47" i="1"/>
  <c r="K48" i="1"/>
  <c r="H48" i="1"/>
  <c r="K49" i="1"/>
  <c r="K51" i="1"/>
  <c r="H51" i="1"/>
  <c r="K52" i="1"/>
  <c r="H52" i="1"/>
  <c r="L58" i="1"/>
  <c r="L62" i="1"/>
  <c r="Q62" i="1"/>
  <c r="R62" i="1" s="1"/>
  <c r="L74" i="1"/>
  <c r="L108" i="1"/>
  <c r="Q108" i="1"/>
  <c r="R108" i="1" s="1"/>
  <c r="L116" i="1"/>
  <c r="Q116" i="1"/>
  <c r="R116" i="1" s="1"/>
  <c r="H56" i="1"/>
  <c r="K56" i="1"/>
  <c r="K66" i="1"/>
  <c r="H72" i="1"/>
  <c r="K72" i="1"/>
  <c r="L83" i="1"/>
  <c r="Q90" i="1"/>
  <c r="R90" i="1" s="1"/>
  <c r="L90" i="1"/>
  <c r="K93" i="1"/>
  <c r="H95" i="1"/>
  <c r="K95" i="1"/>
  <c r="H107" i="1"/>
  <c r="K107" i="1"/>
  <c r="H115" i="1"/>
  <c r="K115" i="1"/>
  <c r="P18" i="1"/>
  <c r="K57" i="1"/>
  <c r="K59" i="1"/>
  <c r="H68" i="1"/>
  <c r="K68" i="1"/>
  <c r="K73" i="1"/>
  <c r="K75" i="1"/>
  <c r="H83" i="1"/>
  <c r="L97" i="1"/>
  <c r="K104" i="1"/>
  <c r="K112" i="1"/>
  <c r="K55" i="1"/>
  <c r="H64" i="1"/>
  <c r="K64" i="1"/>
  <c r="K71" i="1"/>
  <c r="Q79" i="1"/>
  <c r="R79" i="1" s="1"/>
  <c r="L79" i="1"/>
  <c r="Q87" i="1"/>
  <c r="R87" i="1" s="1"/>
  <c r="L87" i="1"/>
  <c r="H92" i="1"/>
  <c r="K92" i="1"/>
  <c r="H103" i="1"/>
  <c r="K103" i="1"/>
  <c r="H111" i="1"/>
  <c r="K111" i="1"/>
  <c r="H91" i="1"/>
  <c r="K91" i="1"/>
  <c r="K96" i="1"/>
  <c r="K98" i="1"/>
  <c r="K102" i="1"/>
  <c r="K106" i="1"/>
  <c r="K110" i="1"/>
  <c r="K114" i="1"/>
  <c r="K118" i="1"/>
  <c r="K94" i="1"/>
  <c r="H102" i="1"/>
  <c r="H106" i="1"/>
  <c r="H110" i="1"/>
  <c r="H114" i="1"/>
  <c r="H118" i="1"/>
  <c r="H119" i="1"/>
  <c r="K119" i="1"/>
  <c r="Q114" i="1" l="1"/>
  <c r="R114" i="1" s="1"/>
  <c r="L114" i="1"/>
  <c r="Q98" i="1"/>
  <c r="R98" i="1" s="1"/>
  <c r="L98" i="1"/>
  <c r="L111" i="1"/>
  <c r="Q111" i="1"/>
  <c r="R111" i="1" s="1"/>
  <c r="Q47" i="1"/>
  <c r="R47" i="1" s="1"/>
  <c r="L47" i="1"/>
  <c r="Q40" i="1"/>
  <c r="R40" i="1" s="1"/>
  <c r="L40" i="1"/>
  <c r="L33" i="1"/>
  <c r="Q33" i="1"/>
  <c r="R33" i="1" s="1"/>
  <c r="L13" i="1"/>
  <c r="Q13" i="1"/>
  <c r="R13" i="1" s="1"/>
  <c r="Q4" i="1"/>
  <c r="R4" i="1" s="1"/>
  <c r="L4" i="1"/>
  <c r="L50" i="1"/>
  <c r="Q50" i="1"/>
  <c r="R50" i="1" s="1"/>
  <c r="L34" i="1"/>
  <c r="Q34" i="1"/>
  <c r="R34" i="1" s="1"/>
  <c r="L61" i="1"/>
  <c r="Q61" i="1"/>
  <c r="R61" i="1" s="1"/>
  <c r="P13" i="1"/>
  <c r="L96" i="1"/>
  <c r="Q96" i="1"/>
  <c r="R96" i="1" s="1"/>
  <c r="Q55" i="1"/>
  <c r="R55" i="1" s="1"/>
  <c r="L55" i="1"/>
  <c r="L115" i="1"/>
  <c r="Q115" i="1"/>
  <c r="R115" i="1" s="1"/>
  <c r="L66" i="1"/>
  <c r="Q66" i="1"/>
  <c r="R66" i="1" s="1"/>
  <c r="Q52" i="1"/>
  <c r="R52" i="1" s="1"/>
  <c r="L52" i="1"/>
  <c r="L45" i="1"/>
  <c r="Q45" i="1"/>
  <c r="R45" i="1" s="1"/>
  <c r="Q43" i="1"/>
  <c r="R43" i="1" s="1"/>
  <c r="L43" i="1"/>
  <c r="Q36" i="1"/>
  <c r="R36" i="1" s="1"/>
  <c r="L36" i="1"/>
  <c r="L29" i="1"/>
  <c r="Q29" i="1"/>
  <c r="R29" i="1" s="1"/>
  <c r="Q27" i="1"/>
  <c r="R27" i="1" s="1"/>
  <c r="L27" i="1"/>
  <c r="L17" i="1"/>
  <c r="Q17" i="1"/>
  <c r="R17" i="1" s="1"/>
  <c r="L42" i="1"/>
  <c r="Q42" i="1"/>
  <c r="R42" i="1" s="1"/>
  <c r="L26" i="1"/>
  <c r="Q26" i="1"/>
  <c r="R26" i="1" s="1"/>
  <c r="L100" i="1"/>
  <c r="Q100" i="1"/>
  <c r="R100" i="1" s="1"/>
  <c r="L85" i="1"/>
  <c r="Q85" i="1"/>
  <c r="R85" i="1" s="1"/>
  <c r="L76" i="1"/>
  <c r="Q76" i="1"/>
  <c r="R76" i="1" s="1"/>
  <c r="L60" i="1"/>
  <c r="Q60" i="1"/>
  <c r="R60" i="1" s="1"/>
  <c r="P10" i="1"/>
  <c r="L10" i="1"/>
  <c r="Q10" i="1"/>
  <c r="R10" i="1" s="1"/>
  <c r="P8" i="1"/>
  <c r="Q8" i="1"/>
  <c r="R8" i="1" s="1"/>
  <c r="L8" i="1"/>
  <c r="Q20" i="1"/>
  <c r="R20" i="1" s="1"/>
  <c r="L20" i="1"/>
  <c r="P12" i="1"/>
  <c r="Q12" i="1"/>
  <c r="R12" i="1" s="1"/>
  <c r="L12" i="1"/>
  <c r="Q94" i="1"/>
  <c r="R94" i="1" s="1"/>
  <c r="L94" i="1"/>
  <c r="Q106" i="1"/>
  <c r="R106" i="1" s="1"/>
  <c r="L106" i="1"/>
  <c r="L91" i="1"/>
  <c r="Q91" i="1"/>
  <c r="R91" i="1" s="1"/>
  <c r="L103" i="1"/>
  <c r="Q103" i="1"/>
  <c r="R103" i="1" s="1"/>
  <c r="Q71" i="1"/>
  <c r="R71" i="1" s="1"/>
  <c r="L71" i="1"/>
  <c r="L112" i="1"/>
  <c r="Q112" i="1"/>
  <c r="R112" i="1" s="1"/>
  <c r="Q75" i="1"/>
  <c r="R75" i="1" s="1"/>
  <c r="L75" i="1"/>
  <c r="Q59" i="1"/>
  <c r="R59" i="1" s="1"/>
  <c r="L59" i="1"/>
  <c r="L56" i="1"/>
  <c r="Q56" i="1"/>
  <c r="R56" i="1" s="1"/>
  <c r="Q48" i="1"/>
  <c r="R48" i="1" s="1"/>
  <c r="L48" i="1"/>
  <c r="L41" i="1"/>
  <c r="Q41" i="1"/>
  <c r="R41" i="1" s="1"/>
  <c r="Q39" i="1"/>
  <c r="R39" i="1" s="1"/>
  <c r="L39" i="1"/>
  <c r="Q32" i="1"/>
  <c r="R32" i="1" s="1"/>
  <c r="L32" i="1"/>
  <c r="Q3" i="1"/>
  <c r="R3" i="1" s="1"/>
  <c r="L3" i="1"/>
  <c r="Q82" i="1"/>
  <c r="R82" i="1" s="1"/>
  <c r="L82" i="1"/>
  <c r="L19" i="1"/>
  <c r="Q19" i="1"/>
  <c r="R19" i="1" s="1"/>
  <c r="L9" i="1"/>
  <c r="Q9" i="1"/>
  <c r="R9" i="1" s="1"/>
  <c r="L88" i="1"/>
  <c r="Q88" i="1"/>
  <c r="R88" i="1" s="1"/>
  <c r="L53" i="1"/>
  <c r="Q53" i="1"/>
  <c r="R53" i="1" s="1"/>
  <c r="L46" i="1"/>
  <c r="Q46" i="1"/>
  <c r="R46" i="1" s="1"/>
  <c r="L30" i="1"/>
  <c r="Q30" i="1"/>
  <c r="R30" i="1" s="1"/>
  <c r="L92" i="1"/>
  <c r="Q92" i="1"/>
  <c r="R92" i="1" s="1"/>
  <c r="L68" i="1"/>
  <c r="Q68" i="1"/>
  <c r="R68" i="1" s="1"/>
  <c r="L49" i="1"/>
  <c r="Q49" i="1"/>
  <c r="R49" i="1" s="1"/>
  <c r="Q31" i="1"/>
  <c r="R31" i="1" s="1"/>
  <c r="L31" i="1"/>
  <c r="L80" i="1"/>
  <c r="Q80" i="1"/>
  <c r="R80" i="1" s="1"/>
  <c r="Q110" i="1"/>
  <c r="R110" i="1" s="1"/>
  <c r="L110" i="1"/>
  <c r="L95" i="1"/>
  <c r="Q95" i="1"/>
  <c r="R95" i="1" s="1"/>
  <c r="L119" i="1"/>
  <c r="Q119" i="1"/>
  <c r="R119" i="1" s="1"/>
  <c r="Q118" i="1"/>
  <c r="R118" i="1" s="1"/>
  <c r="L118" i="1"/>
  <c r="Q102" i="1"/>
  <c r="R102" i="1" s="1"/>
  <c r="L102" i="1"/>
  <c r="L64" i="1"/>
  <c r="Q64" i="1"/>
  <c r="R64" i="1" s="1"/>
  <c r="L104" i="1"/>
  <c r="Q104" i="1"/>
  <c r="R104" i="1" s="1"/>
  <c r="L73" i="1"/>
  <c r="Q73" i="1"/>
  <c r="R73" i="1" s="1"/>
  <c r="L57" i="1"/>
  <c r="Q57" i="1"/>
  <c r="R57" i="1" s="1"/>
  <c r="L107" i="1"/>
  <c r="Q107" i="1"/>
  <c r="R107" i="1" s="1"/>
  <c r="L93" i="1"/>
  <c r="Q93" i="1"/>
  <c r="R93" i="1" s="1"/>
  <c r="L72" i="1"/>
  <c r="Q72" i="1"/>
  <c r="R72" i="1" s="1"/>
  <c r="Q51" i="1"/>
  <c r="R51" i="1" s="1"/>
  <c r="L51" i="1"/>
  <c r="Q44" i="1"/>
  <c r="R44" i="1" s="1"/>
  <c r="L44" i="1"/>
  <c r="L37" i="1"/>
  <c r="Q37" i="1"/>
  <c r="R37" i="1" s="1"/>
  <c r="Q35" i="1"/>
  <c r="R35" i="1" s="1"/>
  <c r="L35" i="1"/>
  <c r="Q28" i="1"/>
  <c r="R28" i="1" s="1"/>
  <c r="L28" i="1"/>
  <c r="L69" i="1"/>
  <c r="Q69" i="1"/>
  <c r="R69" i="1" s="1"/>
  <c r="L38" i="1"/>
  <c r="Q38" i="1"/>
  <c r="R38" i="1" s="1"/>
  <c r="L99" i="1"/>
  <c r="Q99" i="1"/>
  <c r="R99" i="1" s="1"/>
  <c r="L84" i="1"/>
  <c r="Q84" i="1"/>
  <c r="R84" i="1" s="1"/>
  <c r="L77" i="1"/>
  <c r="Q77" i="1"/>
  <c r="R77" i="1" s="1"/>
  <c r="L81" i="1"/>
  <c r="Q81" i="1"/>
  <c r="R81" i="1" s="1"/>
  <c r="Q24" i="1"/>
  <c r="R24" i="1" s="1"/>
  <c r="L24" i="1"/>
  <c r="Q14" i="1"/>
  <c r="R14" i="1" s="1"/>
  <c r="L14" i="1"/>
  <c r="Q18" i="1"/>
  <c r="R18" i="1" s="1"/>
  <c r="L18" i="1"/>
  <c r="Q16" i="1"/>
  <c r="R16" i="1" s="1"/>
  <c r="L16" i="1"/>
  <c r="P3" i="1"/>
</calcChain>
</file>

<file path=xl/sharedStrings.xml><?xml version="1.0" encoding="utf-8"?>
<sst xmlns="http://schemas.openxmlformats.org/spreadsheetml/2006/main" count="140" uniqueCount="140">
  <si>
    <t>Airline</t>
  </si>
  <si>
    <t>Gross Revenue</t>
  </si>
  <si>
    <t>Commission%</t>
  </si>
  <si>
    <t>Commisson ($)</t>
  </si>
  <si>
    <t>Back End Incentives%</t>
  </si>
  <si>
    <t>Back End Incentives ($)</t>
  </si>
  <si>
    <t>Total Commissions</t>
  </si>
  <si>
    <t>Total Commission%</t>
  </si>
  <si>
    <t>Payout/Discount%</t>
  </si>
  <si>
    <t>Payout/Discount ($)</t>
  </si>
  <si>
    <t>Retained Income</t>
  </si>
  <si>
    <t>Retained Income%</t>
  </si>
  <si>
    <t>Marketing Expenses</t>
  </si>
  <si>
    <t>Airilne Marketing Fund</t>
  </si>
  <si>
    <t>Total Marketing Spend</t>
  </si>
  <si>
    <t>Marketing Spend%</t>
  </si>
  <si>
    <t>Profit/Loss</t>
  </si>
  <si>
    <t>Profit/Loss%</t>
  </si>
  <si>
    <t>uu</t>
  </si>
  <si>
    <t>QF</t>
  </si>
  <si>
    <t>SQ</t>
  </si>
  <si>
    <t>EK</t>
  </si>
  <si>
    <t>TG</t>
  </si>
  <si>
    <t>QR</t>
  </si>
  <si>
    <t>CX</t>
  </si>
  <si>
    <t>CZ</t>
  </si>
  <si>
    <t>KE</t>
  </si>
  <si>
    <t>EY</t>
  </si>
  <si>
    <t>VA</t>
  </si>
  <si>
    <t>AC</t>
  </si>
  <si>
    <t>CI</t>
  </si>
  <si>
    <t>NZ</t>
  </si>
  <si>
    <t>PR</t>
  </si>
  <si>
    <t>SA</t>
  </si>
  <si>
    <t>MU</t>
  </si>
  <si>
    <t>UA</t>
  </si>
  <si>
    <t>MH</t>
  </si>
  <si>
    <t>AY</t>
  </si>
  <si>
    <t>DL</t>
  </si>
  <si>
    <t>JL</t>
  </si>
  <si>
    <t>LH</t>
  </si>
  <si>
    <t>VN</t>
  </si>
  <si>
    <t>HA</t>
  </si>
  <si>
    <t>CA</t>
  </si>
  <si>
    <t>LA</t>
  </si>
  <si>
    <t>BA</t>
  </si>
  <si>
    <t>LX</t>
  </si>
  <si>
    <t>GA</t>
  </si>
  <si>
    <t>FJ</t>
  </si>
  <si>
    <t>WY</t>
  </si>
  <si>
    <t>NH</t>
  </si>
  <si>
    <t>AA</t>
  </si>
  <si>
    <t>OZ</t>
  </si>
  <si>
    <t>TN</t>
  </si>
  <si>
    <t>AF</t>
  </si>
  <si>
    <t>MF</t>
  </si>
  <si>
    <t>BR</t>
  </si>
  <si>
    <t>SK</t>
  </si>
  <si>
    <t>HU</t>
  </si>
  <si>
    <t>VS</t>
  </si>
  <si>
    <t>AI</t>
  </si>
  <si>
    <t>KL</t>
  </si>
  <si>
    <t>OD</t>
  </si>
  <si>
    <t>PX</t>
  </si>
  <si>
    <t>TK</t>
  </si>
  <si>
    <t>LY</t>
  </si>
  <si>
    <t>HR</t>
  </si>
  <si>
    <t>BI</t>
  </si>
  <si>
    <t>ET</t>
  </si>
  <si>
    <t>HX</t>
  </si>
  <si>
    <t>JU</t>
  </si>
  <si>
    <t>NF</t>
  </si>
  <si>
    <t>SB</t>
  </si>
  <si>
    <t>KQ</t>
  </si>
  <si>
    <t>MS</t>
  </si>
  <si>
    <t>UL</t>
  </si>
  <si>
    <t>TR</t>
  </si>
  <si>
    <t>JD</t>
  </si>
  <si>
    <t>RJ</t>
  </si>
  <si>
    <t>GS</t>
  </si>
  <si>
    <t>OS</t>
  </si>
  <si>
    <t>MK</t>
  </si>
  <si>
    <t>9W</t>
  </si>
  <si>
    <t>A3</t>
  </si>
  <si>
    <t>3U</t>
  </si>
  <si>
    <t>IE</t>
  </si>
  <si>
    <t>AS</t>
  </si>
  <si>
    <t>AR</t>
  </si>
  <si>
    <t>SU</t>
  </si>
  <si>
    <t>AV</t>
  </si>
  <si>
    <t>AZ</t>
  </si>
  <si>
    <t>AM</t>
  </si>
  <si>
    <t>PG</t>
  </si>
  <si>
    <t>TP</t>
  </si>
  <si>
    <t>EI</t>
  </si>
  <si>
    <t>CM</t>
  </si>
  <si>
    <t>KM</t>
  </si>
  <si>
    <t>FI</t>
  </si>
  <si>
    <t>OU</t>
  </si>
  <si>
    <t>VT</t>
  </si>
  <si>
    <t>VX</t>
  </si>
  <si>
    <t>OK</t>
  </si>
  <si>
    <t>OM</t>
  </si>
  <si>
    <t>LO</t>
  </si>
  <si>
    <t>ZH</t>
  </si>
  <si>
    <t>AT</t>
  </si>
  <si>
    <t>SC</t>
  </si>
  <si>
    <t>OL</t>
  </si>
  <si>
    <t>KC</t>
  </si>
  <si>
    <t>EQ</t>
  </si>
  <si>
    <t>PW</t>
  </si>
  <si>
    <t>TL</t>
  </si>
  <si>
    <t>PS</t>
  </si>
  <si>
    <t>G3</t>
  </si>
  <si>
    <t>V7</t>
  </si>
  <si>
    <t>IG</t>
  </si>
  <si>
    <t>KK</t>
  </si>
  <si>
    <t>SW</t>
  </si>
  <si>
    <t>SN</t>
  </si>
  <si>
    <t>BE</t>
  </si>
  <si>
    <t>HM</t>
  </si>
  <si>
    <t>UX</t>
  </si>
  <si>
    <t>CG</t>
  </si>
  <si>
    <t>QV</t>
  </si>
  <si>
    <t>JP</t>
  </si>
  <si>
    <t>GF</t>
  </si>
  <si>
    <t>BT</t>
  </si>
  <si>
    <t>7C</t>
  </si>
  <si>
    <t>BP</t>
  </si>
  <si>
    <t>S7</t>
  </si>
  <si>
    <t>WB</t>
  </si>
  <si>
    <t>KU</t>
  </si>
  <si>
    <t>MD</t>
  </si>
  <si>
    <t>K6</t>
  </si>
  <si>
    <t>PC</t>
  </si>
  <si>
    <t>UK</t>
  </si>
  <si>
    <t>9B</t>
  </si>
  <si>
    <t>Grand Total</t>
  </si>
  <si>
    <t>Turnover%</t>
  </si>
  <si>
    <t>Cumulative Turnover%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</si>
</sst>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0.0%"/>
    <numFmt numFmtId="165" formatCode="0.0%;[Red]0.0%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4">
    <xf numFmtId="0" fontId="0" fillId="0" borderId="0" xfId="0"/>
    <xf numFmtId="6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0" fontId="1" fillId="0" borderId="0" xfId="0" applyNumberFormat="1" applyFont="1" applyFill="1" applyAlignment="1" applyProtection="1">
      <alignment horizontal="center"/>
    </xf>
    <xf numFmtId="165" fontId="1" fillId="0" borderId="0" xfId="0" applyNumberFormat="1" applyFont="1" applyFill="1" applyAlignment="1" applyProtection="1">
      <alignment horizontal="center"/>
    </xf>
    <xf numFmtId="6" fontId="0" fillId="0" borderId="0" xfId="0" applyNumberFormat="1" applyFill="1" applyAlignment="1" applyProtection="1">
      <alignment horizontal="center"/>
    </xf>
    <xf numFmtId="6" fontId="0" fillId="0" borderId="0" xfId="0" applyNumberFormat="1" applyFill="1" applyProtection="1"/>
    <xf numFmtId="164" fontId="0" fillId="0" borderId="0" xfId="0" applyNumberFormat="1" applyFill="1" applyProtection="1"/>
    <xf numFmtId="10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9" fontId="0" fillId="0" borderId="0" xfId="0" applyNumberFormat="1" applyFill="1" applyProtection="1"/>
    <xf numFmtId="10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C285-441D-4700-AAED-6F99A0F150AE}">
  <sheetPr codeName="Sheet3"/>
  <dimension ref="A1:AB120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6.7109375" defaultRowHeight="15" x14ac:dyDescent="0.25"/>
  <cols>
    <col min="1" max="1" width="16.7109375" style="5" customWidth="1"/>
    <col min="2" max="4" width="16.7109375" style="6" customWidth="1"/>
    <col min="5" max="5" width="20.140625" style="8" customWidth="1"/>
    <col min="6" max="7" width="21.5703125" style="6" customWidth="1"/>
    <col min="8" max="8" width="21.5703125" style="5" customWidth="1"/>
    <col min="9" max="9" width="17.5703125" style="9" customWidth="1"/>
    <col min="10" max="11" width="18.85546875" style="9" customWidth="1"/>
    <col min="12" max="12" width="18.85546875" style="10" customWidth="1"/>
    <col min="13" max="13" width="19.140625" style="6" customWidth="1"/>
    <col min="14" max="14" width="21.85546875" style="6" customWidth="1"/>
    <col min="15" max="15" width="21.42578125" style="6" customWidth="1"/>
    <col min="16" max="16" width="18" style="11" customWidth="1"/>
    <col min="17" max="17" width="16.7109375" style="6" customWidth="1"/>
    <col min="18" max="18" width="16.7109375" style="11" customWidth="1"/>
    <col min="19" max="19" width="16.7109375" style="6" customWidth="1"/>
    <col min="20" max="20" width="21.5703125" style="6" bestFit="1" customWidth="1"/>
    <col min="21" max="260" width="16.7109375" style="6"/>
    <col min="261" max="261" width="20.140625" style="6" bestFit="1" customWidth="1"/>
    <col min="262" max="262" width="21.5703125" style="6" bestFit="1" customWidth="1"/>
    <col min="263" max="264" width="21.5703125" style="6" customWidth="1"/>
    <col min="265" max="265" width="17.5703125" style="6" bestFit="1" customWidth="1"/>
    <col min="266" max="266" width="18.85546875" style="6" bestFit="1" customWidth="1"/>
    <col min="267" max="268" width="18.85546875" style="6" customWidth="1"/>
    <col min="269" max="269" width="19.140625" style="6" bestFit="1" customWidth="1"/>
    <col min="270" max="270" width="21.85546875" style="6" bestFit="1" customWidth="1"/>
    <col min="271" max="271" width="21.42578125" style="6" bestFit="1" customWidth="1"/>
    <col min="272" max="272" width="18" style="6" bestFit="1" customWidth="1"/>
    <col min="273" max="516" width="16.7109375" style="6"/>
    <col min="517" max="517" width="20.140625" style="6" bestFit="1" customWidth="1"/>
    <col min="518" max="518" width="21.5703125" style="6" bestFit="1" customWidth="1"/>
    <col min="519" max="520" width="21.5703125" style="6" customWidth="1"/>
    <col min="521" max="521" width="17.5703125" style="6" bestFit="1" customWidth="1"/>
    <col min="522" max="522" width="18.85546875" style="6" bestFit="1" customWidth="1"/>
    <col min="523" max="524" width="18.85546875" style="6" customWidth="1"/>
    <col min="525" max="525" width="19.140625" style="6" bestFit="1" customWidth="1"/>
    <col min="526" max="526" width="21.85546875" style="6" bestFit="1" customWidth="1"/>
    <col min="527" max="527" width="21.42578125" style="6" bestFit="1" customWidth="1"/>
    <col min="528" max="528" width="18" style="6" bestFit="1" customWidth="1"/>
    <col min="529" max="772" width="16.7109375" style="6"/>
    <col min="773" max="773" width="20.140625" style="6" bestFit="1" customWidth="1"/>
    <col min="774" max="774" width="21.5703125" style="6" bestFit="1" customWidth="1"/>
    <col min="775" max="776" width="21.5703125" style="6" customWidth="1"/>
    <col min="777" max="777" width="17.5703125" style="6" bestFit="1" customWidth="1"/>
    <col min="778" max="778" width="18.85546875" style="6" bestFit="1" customWidth="1"/>
    <col min="779" max="780" width="18.85546875" style="6" customWidth="1"/>
    <col min="781" max="781" width="19.140625" style="6" bestFit="1" customWidth="1"/>
    <col min="782" max="782" width="21.85546875" style="6" bestFit="1" customWidth="1"/>
    <col min="783" max="783" width="21.42578125" style="6" bestFit="1" customWidth="1"/>
    <col min="784" max="784" width="18" style="6" bestFit="1" customWidth="1"/>
    <col min="785" max="1028" width="16.7109375" style="6"/>
    <col min="1029" max="1029" width="20.140625" style="6" bestFit="1" customWidth="1"/>
    <col min="1030" max="1030" width="21.5703125" style="6" bestFit="1" customWidth="1"/>
    <col min="1031" max="1032" width="21.5703125" style="6" customWidth="1"/>
    <col min="1033" max="1033" width="17.5703125" style="6" bestFit="1" customWidth="1"/>
    <col min="1034" max="1034" width="18.85546875" style="6" bestFit="1" customWidth="1"/>
    <col min="1035" max="1036" width="18.85546875" style="6" customWidth="1"/>
    <col min="1037" max="1037" width="19.140625" style="6" bestFit="1" customWidth="1"/>
    <col min="1038" max="1038" width="21.85546875" style="6" bestFit="1" customWidth="1"/>
    <col min="1039" max="1039" width="21.42578125" style="6" bestFit="1" customWidth="1"/>
    <col min="1040" max="1040" width="18" style="6" bestFit="1" customWidth="1"/>
    <col min="1041" max="1284" width="16.7109375" style="6"/>
    <col min="1285" max="1285" width="20.140625" style="6" bestFit="1" customWidth="1"/>
    <col min="1286" max="1286" width="21.5703125" style="6" bestFit="1" customWidth="1"/>
    <col min="1287" max="1288" width="21.5703125" style="6" customWidth="1"/>
    <col min="1289" max="1289" width="17.5703125" style="6" bestFit="1" customWidth="1"/>
    <col min="1290" max="1290" width="18.85546875" style="6" bestFit="1" customWidth="1"/>
    <col min="1291" max="1292" width="18.85546875" style="6" customWidth="1"/>
    <col min="1293" max="1293" width="19.140625" style="6" bestFit="1" customWidth="1"/>
    <col min="1294" max="1294" width="21.85546875" style="6" bestFit="1" customWidth="1"/>
    <col min="1295" max="1295" width="21.42578125" style="6" bestFit="1" customWidth="1"/>
    <col min="1296" max="1296" width="18" style="6" bestFit="1" customWidth="1"/>
    <col min="1297" max="1540" width="16.7109375" style="6"/>
    <col min="1541" max="1541" width="20.140625" style="6" bestFit="1" customWidth="1"/>
    <col min="1542" max="1542" width="21.5703125" style="6" bestFit="1" customWidth="1"/>
    <col min="1543" max="1544" width="21.5703125" style="6" customWidth="1"/>
    <col min="1545" max="1545" width="17.5703125" style="6" bestFit="1" customWidth="1"/>
    <col min="1546" max="1546" width="18.85546875" style="6" bestFit="1" customWidth="1"/>
    <col min="1547" max="1548" width="18.85546875" style="6" customWidth="1"/>
    <col min="1549" max="1549" width="19.140625" style="6" bestFit="1" customWidth="1"/>
    <col min="1550" max="1550" width="21.85546875" style="6" bestFit="1" customWidth="1"/>
    <col min="1551" max="1551" width="21.42578125" style="6" bestFit="1" customWidth="1"/>
    <col min="1552" max="1552" width="18" style="6" bestFit="1" customWidth="1"/>
    <col min="1553" max="1796" width="16.7109375" style="6"/>
    <col min="1797" max="1797" width="20.140625" style="6" bestFit="1" customWidth="1"/>
    <col min="1798" max="1798" width="21.5703125" style="6" bestFit="1" customWidth="1"/>
    <col min="1799" max="1800" width="21.5703125" style="6" customWidth="1"/>
    <col min="1801" max="1801" width="17.5703125" style="6" bestFit="1" customWidth="1"/>
    <col min="1802" max="1802" width="18.85546875" style="6" bestFit="1" customWidth="1"/>
    <col min="1803" max="1804" width="18.85546875" style="6" customWidth="1"/>
    <col min="1805" max="1805" width="19.140625" style="6" bestFit="1" customWidth="1"/>
    <col min="1806" max="1806" width="21.85546875" style="6" bestFit="1" customWidth="1"/>
    <col min="1807" max="1807" width="21.42578125" style="6" bestFit="1" customWidth="1"/>
    <col min="1808" max="1808" width="18" style="6" bestFit="1" customWidth="1"/>
    <col min="1809" max="2052" width="16.7109375" style="6"/>
    <col min="2053" max="2053" width="20.140625" style="6" bestFit="1" customWidth="1"/>
    <col min="2054" max="2054" width="21.5703125" style="6" bestFit="1" customWidth="1"/>
    <col min="2055" max="2056" width="21.5703125" style="6" customWidth="1"/>
    <col min="2057" max="2057" width="17.5703125" style="6" bestFit="1" customWidth="1"/>
    <col min="2058" max="2058" width="18.85546875" style="6" bestFit="1" customWidth="1"/>
    <col min="2059" max="2060" width="18.85546875" style="6" customWidth="1"/>
    <col min="2061" max="2061" width="19.140625" style="6" bestFit="1" customWidth="1"/>
    <col min="2062" max="2062" width="21.85546875" style="6" bestFit="1" customWidth="1"/>
    <col min="2063" max="2063" width="21.42578125" style="6" bestFit="1" customWidth="1"/>
    <col min="2064" max="2064" width="18" style="6" bestFit="1" customWidth="1"/>
    <col min="2065" max="2308" width="16.7109375" style="6"/>
    <col min="2309" max="2309" width="20.140625" style="6" bestFit="1" customWidth="1"/>
    <col min="2310" max="2310" width="21.5703125" style="6" bestFit="1" customWidth="1"/>
    <col min="2311" max="2312" width="21.5703125" style="6" customWidth="1"/>
    <col min="2313" max="2313" width="17.5703125" style="6" bestFit="1" customWidth="1"/>
    <col min="2314" max="2314" width="18.85546875" style="6" bestFit="1" customWidth="1"/>
    <col min="2315" max="2316" width="18.85546875" style="6" customWidth="1"/>
    <col min="2317" max="2317" width="19.140625" style="6" bestFit="1" customWidth="1"/>
    <col min="2318" max="2318" width="21.85546875" style="6" bestFit="1" customWidth="1"/>
    <col min="2319" max="2319" width="21.42578125" style="6" bestFit="1" customWidth="1"/>
    <col min="2320" max="2320" width="18" style="6" bestFit="1" customWidth="1"/>
    <col min="2321" max="2564" width="16.7109375" style="6"/>
    <col min="2565" max="2565" width="20.140625" style="6" bestFit="1" customWidth="1"/>
    <col min="2566" max="2566" width="21.5703125" style="6" bestFit="1" customWidth="1"/>
    <col min="2567" max="2568" width="21.5703125" style="6" customWidth="1"/>
    <col min="2569" max="2569" width="17.5703125" style="6" bestFit="1" customWidth="1"/>
    <col min="2570" max="2570" width="18.85546875" style="6" bestFit="1" customWidth="1"/>
    <col min="2571" max="2572" width="18.85546875" style="6" customWidth="1"/>
    <col min="2573" max="2573" width="19.140625" style="6" bestFit="1" customWidth="1"/>
    <col min="2574" max="2574" width="21.85546875" style="6" bestFit="1" customWidth="1"/>
    <col min="2575" max="2575" width="21.42578125" style="6" bestFit="1" customWidth="1"/>
    <col min="2576" max="2576" width="18" style="6" bestFit="1" customWidth="1"/>
    <col min="2577" max="2820" width="16.7109375" style="6"/>
    <col min="2821" max="2821" width="20.140625" style="6" bestFit="1" customWidth="1"/>
    <col min="2822" max="2822" width="21.5703125" style="6" bestFit="1" customWidth="1"/>
    <col min="2823" max="2824" width="21.5703125" style="6" customWidth="1"/>
    <col min="2825" max="2825" width="17.5703125" style="6" bestFit="1" customWidth="1"/>
    <col min="2826" max="2826" width="18.85546875" style="6" bestFit="1" customWidth="1"/>
    <col min="2827" max="2828" width="18.85546875" style="6" customWidth="1"/>
    <col min="2829" max="2829" width="19.140625" style="6" bestFit="1" customWidth="1"/>
    <col min="2830" max="2830" width="21.85546875" style="6" bestFit="1" customWidth="1"/>
    <col min="2831" max="2831" width="21.42578125" style="6" bestFit="1" customWidth="1"/>
    <col min="2832" max="2832" width="18" style="6" bestFit="1" customWidth="1"/>
    <col min="2833" max="3076" width="16.7109375" style="6"/>
    <col min="3077" max="3077" width="20.140625" style="6" bestFit="1" customWidth="1"/>
    <col min="3078" max="3078" width="21.5703125" style="6" bestFit="1" customWidth="1"/>
    <col min="3079" max="3080" width="21.5703125" style="6" customWidth="1"/>
    <col min="3081" max="3081" width="17.5703125" style="6" bestFit="1" customWidth="1"/>
    <col min="3082" max="3082" width="18.85546875" style="6" bestFit="1" customWidth="1"/>
    <col min="3083" max="3084" width="18.85546875" style="6" customWidth="1"/>
    <col min="3085" max="3085" width="19.140625" style="6" bestFit="1" customWidth="1"/>
    <col min="3086" max="3086" width="21.85546875" style="6" bestFit="1" customWidth="1"/>
    <col min="3087" max="3087" width="21.42578125" style="6" bestFit="1" customWidth="1"/>
    <col min="3088" max="3088" width="18" style="6" bestFit="1" customWidth="1"/>
    <col min="3089" max="3332" width="16.7109375" style="6"/>
    <col min="3333" max="3333" width="20.140625" style="6" bestFit="1" customWidth="1"/>
    <col min="3334" max="3334" width="21.5703125" style="6" bestFit="1" customWidth="1"/>
    <col min="3335" max="3336" width="21.5703125" style="6" customWidth="1"/>
    <col min="3337" max="3337" width="17.5703125" style="6" bestFit="1" customWidth="1"/>
    <col min="3338" max="3338" width="18.85546875" style="6" bestFit="1" customWidth="1"/>
    <col min="3339" max="3340" width="18.85546875" style="6" customWidth="1"/>
    <col min="3341" max="3341" width="19.140625" style="6" bestFit="1" customWidth="1"/>
    <col min="3342" max="3342" width="21.85546875" style="6" bestFit="1" customWidth="1"/>
    <col min="3343" max="3343" width="21.42578125" style="6" bestFit="1" customWidth="1"/>
    <col min="3344" max="3344" width="18" style="6" bestFit="1" customWidth="1"/>
    <col min="3345" max="3588" width="16.7109375" style="6"/>
    <col min="3589" max="3589" width="20.140625" style="6" bestFit="1" customWidth="1"/>
    <col min="3590" max="3590" width="21.5703125" style="6" bestFit="1" customWidth="1"/>
    <col min="3591" max="3592" width="21.5703125" style="6" customWidth="1"/>
    <col min="3593" max="3593" width="17.5703125" style="6" bestFit="1" customWidth="1"/>
    <col min="3594" max="3594" width="18.85546875" style="6" bestFit="1" customWidth="1"/>
    <col min="3595" max="3596" width="18.85546875" style="6" customWidth="1"/>
    <col min="3597" max="3597" width="19.140625" style="6" bestFit="1" customWidth="1"/>
    <col min="3598" max="3598" width="21.85546875" style="6" bestFit="1" customWidth="1"/>
    <col min="3599" max="3599" width="21.42578125" style="6" bestFit="1" customWidth="1"/>
    <col min="3600" max="3600" width="18" style="6" bestFit="1" customWidth="1"/>
    <col min="3601" max="3844" width="16.7109375" style="6"/>
    <col min="3845" max="3845" width="20.140625" style="6" bestFit="1" customWidth="1"/>
    <col min="3846" max="3846" width="21.5703125" style="6" bestFit="1" customWidth="1"/>
    <col min="3847" max="3848" width="21.5703125" style="6" customWidth="1"/>
    <col min="3849" max="3849" width="17.5703125" style="6" bestFit="1" customWidth="1"/>
    <col min="3850" max="3850" width="18.85546875" style="6" bestFit="1" customWidth="1"/>
    <col min="3851" max="3852" width="18.85546875" style="6" customWidth="1"/>
    <col min="3853" max="3853" width="19.140625" style="6" bestFit="1" customWidth="1"/>
    <col min="3854" max="3854" width="21.85546875" style="6" bestFit="1" customWidth="1"/>
    <col min="3855" max="3855" width="21.42578125" style="6" bestFit="1" customWidth="1"/>
    <col min="3856" max="3856" width="18" style="6" bestFit="1" customWidth="1"/>
    <col min="3857" max="4100" width="16.7109375" style="6"/>
    <col min="4101" max="4101" width="20.140625" style="6" bestFit="1" customWidth="1"/>
    <col min="4102" max="4102" width="21.5703125" style="6" bestFit="1" customWidth="1"/>
    <col min="4103" max="4104" width="21.5703125" style="6" customWidth="1"/>
    <col min="4105" max="4105" width="17.5703125" style="6" bestFit="1" customWidth="1"/>
    <col min="4106" max="4106" width="18.85546875" style="6" bestFit="1" customWidth="1"/>
    <col min="4107" max="4108" width="18.85546875" style="6" customWidth="1"/>
    <col min="4109" max="4109" width="19.140625" style="6" bestFit="1" customWidth="1"/>
    <col min="4110" max="4110" width="21.85546875" style="6" bestFit="1" customWidth="1"/>
    <col min="4111" max="4111" width="21.42578125" style="6" bestFit="1" customWidth="1"/>
    <col min="4112" max="4112" width="18" style="6" bestFit="1" customWidth="1"/>
    <col min="4113" max="4356" width="16.7109375" style="6"/>
    <col min="4357" max="4357" width="20.140625" style="6" bestFit="1" customWidth="1"/>
    <col min="4358" max="4358" width="21.5703125" style="6" bestFit="1" customWidth="1"/>
    <col min="4359" max="4360" width="21.5703125" style="6" customWidth="1"/>
    <col min="4361" max="4361" width="17.5703125" style="6" bestFit="1" customWidth="1"/>
    <col min="4362" max="4362" width="18.85546875" style="6" bestFit="1" customWidth="1"/>
    <col min="4363" max="4364" width="18.85546875" style="6" customWidth="1"/>
    <col min="4365" max="4365" width="19.140625" style="6" bestFit="1" customWidth="1"/>
    <col min="4366" max="4366" width="21.85546875" style="6" bestFit="1" customWidth="1"/>
    <col min="4367" max="4367" width="21.42578125" style="6" bestFit="1" customWidth="1"/>
    <col min="4368" max="4368" width="18" style="6" bestFit="1" customWidth="1"/>
    <col min="4369" max="4612" width="16.7109375" style="6"/>
    <col min="4613" max="4613" width="20.140625" style="6" bestFit="1" customWidth="1"/>
    <col min="4614" max="4614" width="21.5703125" style="6" bestFit="1" customWidth="1"/>
    <col min="4615" max="4616" width="21.5703125" style="6" customWidth="1"/>
    <col min="4617" max="4617" width="17.5703125" style="6" bestFit="1" customWidth="1"/>
    <col min="4618" max="4618" width="18.85546875" style="6" bestFit="1" customWidth="1"/>
    <col min="4619" max="4620" width="18.85546875" style="6" customWidth="1"/>
    <col min="4621" max="4621" width="19.140625" style="6" bestFit="1" customWidth="1"/>
    <col min="4622" max="4622" width="21.85546875" style="6" bestFit="1" customWidth="1"/>
    <col min="4623" max="4623" width="21.42578125" style="6" bestFit="1" customWidth="1"/>
    <col min="4624" max="4624" width="18" style="6" bestFit="1" customWidth="1"/>
    <col min="4625" max="4868" width="16.7109375" style="6"/>
    <col min="4869" max="4869" width="20.140625" style="6" bestFit="1" customWidth="1"/>
    <col min="4870" max="4870" width="21.5703125" style="6" bestFit="1" customWidth="1"/>
    <col min="4871" max="4872" width="21.5703125" style="6" customWidth="1"/>
    <col min="4873" max="4873" width="17.5703125" style="6" bestFit="1" customWidth="1"/>
    <col min="4874" max="4874" width="18.85546875" style="6" bestFit="1" customWidth="1"/>
    <col min="4875" max="4876" width="18.85546875" style="6" customWidth="1"/>
    <col min="4877" max="4877" width="19.140625" style="6" bestFit="1" customWidth="1"/>
    <col min="4878" max="4878" width="21.85546875" style="6" bestFit="1" customWidth="1"/>
    <col min="4879" max="4879" width="21.42578125" style="6" bestFit="1" customWidth="1"/>
    <col min="4880" max="4880" width="18" style="6" bestFit="1" customWidth="1"/>
    <col min="4881" max="5124" width="16.7109375" style="6"/>
    <col min="5125" max="5125" width="20.140625" style="6" bestFit="1" customWidth="1"/>
    <col min="5126" max="5126" width="21.5703125" style="6" bestFit="1" customWidth="1"/>
    <col min="5127" max="5128" width="21.5703125" style="6" customWidth="1"/>
    <col min="5129" max="5129" width="17.5703125" style="6" bestFit="1" customWidth="1"/>
    <col min="5130" max="5130" width="18.85546875" style="6" bestFit="1" customWidth="1"/>
    <col min="5131" max="5132" width="18.85546875" style="6" customWidth="1"/>
    <col min="5133" max="5133" width="19.140625" style="6" bestFit="1" customWidth="1"/>
    <col min="5134" max="5134" width="21.85546875" style="6" bestFit="1" customWidth="1"/>
    <col min="5135" max="5135" width="21.42578125" style="6" bestFit="1" customWidth="1"/>
    <col min="5136" max="5136" width="18" style="6" bestFit="1" customWidth="1"/>
    <col min="5137" max="5380" width="16.7109375" style="6"/>
    <col min="5381" max="5381" width="20.140625" style="6" bestFit="1" customWidth="1"/>
    <col min="5382" max="5382" width="21.5703125" style="6" bestFit="1" customWidth="1"/>
    <col min="5383" max="5384" width="21.5703125" style="6" customWidth="1"/>
    <col min="5385" max="5385" width="17.5703125" style="6" bestFit="1" customWidth="1"/>
    <col min="5386" max="5386" width="18.85546875" style="6" bestFit="1" customWidth="1"/>
    <col min="5387" max="5388" width="18.85546875" style="6" customWidth="1"/>
    <col min="5389" max="5389" width="19.140625" style="6" bestFit="1" customWidth="1"/>
    <col min="5390" max="5390" width="21.85546875" style="6" bestFit="1" customWidth="1"/>
    <col min="5391" max="5391" width="21.42578125" style="6" bestFit="1" customWidth="1"/>
    <col min="5392" max="5392" width="18" style="6" bestFit="1" customWidth="1"/>
    <col min="5393" max="5636" width="16.7109375" style="6"/>
    <col min="5637" max="5637" width="20.140625" style="6" bestFit="1" customWidth="1"/>
    <col min="5638" max="5638" width="21.5703125" style="6" bestFit="1" customWidth="1"/>
    <col min="5639" max="5640" width="21.5703125" style="6" customWidth="1"/>
    <col min="5641" max="5641" width="17.5703125" style="6" bestFit="1" customWidth="1"/>
    <col min="5642" max="5642" width="18.85546875" style="6" bestFit="1" customWidth="1"/>
    <col min="5643" max="5644" width="18.85546875" style="6" customWidth="1"/>
    <col min="5645" max="5645" width="19.140625" style="6" bestFit="1" customWidth="1"/>
    <col min="5646" max="5646" width="21.85546875" style="6" bestFit="1" customWidth="1"/>
    <col min="5647" max="5647" width="21.42578125" style="6" bestFit="1" customWidth="1"/>
    <col min="5648" max="5648" width="18" style="6" bestFit="1" customWidth="1"/>
    <col min="5649" max="5892" width="16.7109375" style="6"/>
    <col min="5893" max="5893" width="20.140625" style="6" bestFit="1" customWidth="1"/>
    <col min="5894" max="5894" width="21.5703125" style="6" bestFit="1" customWidth="1"/>
    <col min="5895" max="5896" width="21.5703125" style="6" customWidth="1"/>
    <col min="5897" max="5897" width="17.5703125" style="6" bestFit="1" customWidth="1"/>
    <col min="5898" max="5898" width="18.85546875" style="6" bestFit="1" customWidth="1"/>
    <col min="5899" max="5900" width="18.85546875" style="6" customWidth="1"/>
    <col min="5901" max="5901" width="19.140625" style="6" bestFit="1" customWidth="1"/>
    <col min="5902" max="5902" width="21.85546875" style="6" bestFit="1" customWidth="1"/>
    <col min="5903" max="5903" width="21.42578125" style="6" bestFit="1" customWidth="1"/>
    <col min="5904" max="5904" width="18" style="6" bestFit="1" customWidth="1"/>
    <col min="5905" max="6148" width="16.7109375" style="6"/>
    <col min="6149" max="6149" width="20.140625" style="6" bestFit="1" customWidth="1"/>
    <col min="6150" max="6150" width="21.5703125" style="6" bestFit="1" customWidth="1"/>
    <col min="6151" max="6152" width="21.5703125" style="6" customWidth="1"/>
    <col min="6153" max="6153" width="17.5703125" style="6" bestFit="1" customWidth="1"/>
    <col min="6154" max="6154" width="18.85546875" style="6" bestFit="1" customWidth="1"/>
    <col min="6155" max="6156" width="18.85546875" style="6" customWidth="1"/>
    <col min="6157" max="6157" width="19.140625" style="6" bestFit="1" customWidth="1"/>
    <col min="6158" max="6158" width="21.85546875" style="6" bestFit="1" customWidth="1"/>
    <col min="6159" max="6159" width="21.42578125" style="6" bestFit="1" customWidth="1"/>
    <col min="6160" max="6160" width="18" style="6" bestFit="1" customWidth="1"/>
    <col min="6161" max="6404" width="16.7109375" style="6"/>
    <col min="6405" max="6405" width="20.140625" style="6" bestFit="1" customWidth="1"/>
    <col min="6406" max="6406" width="21.5703125" style="6" bestFit="1" customWidth="1"/>
    <col min="6407" max="6408" width="21.5703125" style="6" customWidth="1"/>
    <col min="6409" max="6409" width="17.5703125" style="6" bestFit="1" customWidth="1"/>
    <col min="6410" max="6410" width="18.85546875" style="6" bestFit="1" customWidth="1"/>
    <col min="6411" max="6412" width="18.85546875" style="6" customWidth="1"/>
    <col min="6413" max="6413" width="19.140625" style="6" bestFit="1" customWidth="1"/>
    <col min="6414" max="6414" width="21.85546875" style="6" bestFit="1" customWidth="1"/>
    <col min="6415" max="6415" width="21.42578125" style="6" bestFit="1" customWidth="1"/>
    <col min="6416" max="6416" width="18" style="6" bestFit="1" customWidth="1"/>
    <col min="6417" max="6660" width="16.7109375" style="6"/>
    <col min="6661" max="6661" width="20.140625" style="6" bestFit="1" customWidth="1"/>
    <col min="6662" max="6662" width="21.5703125" style="6" bestFit="1" customWidth="1"/>
    <col min="6663" max="6664" width="21.5703125" style="6" customWidth="1"/>
    <col min="6665" max="6665" width="17.5703125" style="6" bestFit="1" customWidth="1"/>
    <col min="6666" max="6666" width="18.85546875" style="6" bestFit="1" customWidth="1"/>
    <col min="6667" max="6668" width="18.85546875" style="6" customWidth="1"/>
    <col min="6669" max="6669" width="19.140625" style="6" bestFit="1" customWidth="1"/>
    <col min="6670" max="6670" width="21.85546875" style="6" bestFit="1" customWidth="1"/>
    <col min="6671" max="6671" width="21.42578125" style="6" bestFit="1" customWidth="1"/>
    <col min="6672" max="6672" width="18" style="6" bestFit="1" customWidth="1"/>
    <col min="6673" max="6916" width="16.7109375" style="6"/>
    <col min="6917" max="6917" width="20.140625" style="6" bestFit="1" customWidth="1"/>
    <col min="6918" max="6918" width="21.5703125" style="6" bestFit="1" customWidth="1"/>
    <col min="6919" max="6920" width="21.5703125" style="6" customWidth="1"/>
    <col min="6921" max="6921" width="17.5703125" style="6" bestFit="1" customWidth="1"/>
    <col min="6922" max="6922" width="18.85546875" style="6" bestFit="1" customWidth="1"/>
    <col min="6923" max="6924" width="18.85546875" style="6" customWidth="1"/>
    <col min="6925" max="6925" width="19.140625" style="6" bestFit="1" customWidth="1"/>
    <col min="6926" max="6926" width="21.85546875" style="6" bestFit="1" customWidth="1"/>
    <col min="6927" max="6927" width="21.42578125" style="6" bestFit="1" customWidth="1"/>
    <col min="6928" max="6928" width="18" style="6" bestFit="1" customWidth="1"/>
    <col min="6929" max="7172" width="16.7109375" style="6"/>
    <col min="7173" max="7173" width="20.140625" style="6" bestFit="1" customWidth="1"/>
    <col min="7174" max="7174" width="21.5703125" style="6" bestFit="1" customWidth="1"/>
    <col min="7175" max="7176" width="21.5703125" style="6" customWidth="1"/>
    <col min="7177" max="7177" width="17.5703125" style="6" bestFit="1" customWidth="1"/>
    <col min="7178" max="7178" width="18.85546875" style="6" bestFit="1" customWidth="1"/>
    <col min="7179" max="7180" width="18.85546875" style="6" customWidth="1"/>
    <col min="7181" max="7181" width="19.140625" style="6" bestFit="1" customWidth="1"/>
    <col min="7182" max="7182" width="21.85546875" style="6" bestFit="1" customWidth="1"/>
    <col min="7183" max="7183" width="21.42578125" style="6" bestFit="1" customWidth="1"/>
    <col min="7184" max="7184" width="18" style="6" bestFit="1" customWidth="1"/>
    <col min="7185" max="7428" width="16.7109375" style="6"/>
    <col min="7429" max="7429" width="20.140625" style="6" bestFit="1" customWidth="1"/>
    <col min="7430" max="7430" width="21.5703125" style="6" bestFit="1" customWidth="1"/>
    <col min="7431" max="7432" width="21.5703125" style="6" customWidth="1"/>
    <col min="7433" max="7433" width="17.5703125" style="6" bestFit="1" customWidth="1"/>
    <col min="7434" max="7434" width="18.85546875" style="6" bestFit="1" customWidth="1"/>
    <col min="7435" max="7436" width="18.85546875" style="6" customWidth="1"/>
    <col min="7437" max="7437" width="19.140625" style="6" bestFit="1" customWidth="1"/>
    <col min="7438" max="7438" width="21.85546875" style="6" bestFit="1" customWidth="1"/>
    <col min="7439" max="7439" width="21.42578125" style="6" bestFit="1" customWidth="1"/>
    <col min="7440" max="7440" width="18" style="6" bestFit="1" customWidth="1"/>
    <col min="7441" max="7684" width="16.7109375" style="6"/>
    <col min="7685" max="7685" width="20.140625" style="6" bestFit="1" customWidth="1"/>
    <col min="7686" max="7686" width="21.5703125" style="6" bestFit="1" customWidth="1"/>
    <col min="7687" max="7688" width="21.5703125" style="6" customWidth="1"/>
    <col min="7689" max="7689" width="17.5703125" style="6" bestFit="1" customWidth="1"/>
    <col min="7690" max="7690" width="18.85546875" style="6" bestFit="1" customWidth="1"/>
    <col min="7691" max="7692" width="18.85546875" style="6" customWidth="1"/>
    <col min="7693" max="7693" width="19.140625" style="6" bestFit="1" customWidth="1"/>
    <col min="7694" max="7694" width="21.85546875" style="6" bestFit="1" customWidth="1"/>
    <col min="7695" max="7695" width="21.42578125" style="6" bestFit="1" customWidth="1"/>
    <col min="7696" max="7696" width="18" style="6" bestFit="1" customWidth="1"/>
    <col min="7697" max="7940" width="16.7109375" style="6"/>
    <col min="7941" max="7941" width="20.140625" style="6" bestFit="1" customWidth="1"/>
    <col min="7942" max="7942" width="21.5703125" style="6" bestFit="1" customWidth="1"/>
    <col min="7943" max="7944" width="21.5703125" style="6" customWidth="1"/>
    <col min="7945" max="7945" width="17.5703125" style="6" bestFit="1" customWidth="1"/>
    <col min="7946" max="7946" width="18.85546875" style="6" bestFit="1" customWidth="1"/>
    <col min="7947" max="7948" width="18.85546875" style="6" customWidth="1"/>
    <col min="7949" max="7949" width="19.140625" style="6" bestFit="1" customWidth="1"/>
    <col min="7950" max="7950" width="21.85546875" style="6" bestFit="1" customWidth="1"/>
    <col min="7951" max="7951" width="21.42578125" style="6" bestFit="1" customWidth="1"/>
    <col min="7952" max="7952" width="18" style="6" bestFit="1" customWidth="1"/>
    <col min="7953" max="8196" width="16.7109375" style="6"/>
    <col min="8197" max="8197" width="20.140625" style="6" bestFit="1" customWidth="1"/>
    <col min="8198" max="8198" width="21.5703125" style="6" bestFit="1" customWidth="1"/>
    <col min="8199" max="8200" width="21.5703125" style="6" customWidth="1"/>
    <col min="8201" max="8201" width="17.5703125" style="6" bestFit="1" customWidth="1"/>
    <col min="8202" max="8202" width="18.85546875" style="6" bestFit="1" customWidth="1"/>
    <col min="8203" max="8204" width="18.85546875" style="6" customWidth="1"/>
    <col min="8205" max="8205" width="19.140625" style="6" bestFit="1" customWidth="1"/>
    <col min="8206" max="8206" width="21.85546875" style="6" bestFit="1" customWidth="1"/>
    <col min="8207" max="8207" width="21.42578125" style="6" bestFit="1" customWidth="1"/>
    <col min="8208" max="8208" width="18" style="6" bestFit="1" customWidth="1"/>
    <col min="8209" max="8452" width="16.7109375" style="6"/>
    <col min="8453" max="8453" width="20.140625" style="6" bestFit="1" customWidth="1"/>
    <col min="8454" max="8454" width="21.5703125" style="6" bestFit="1" customWidth="1"/>
    <col min="8455" max="8456" width="21.5703125" style="6" customWidth="1"/>
    <col min="8457" max="8457" width="17.5703125" style="6" bestFit="1" customWidth="1"/>
    <col min="8458" max="8458" width="18.85546875" style="6" bestFit="1" customWidth="1"/>
    <col min="8459" max="8460" width="18.85546875" style="6" customWidth="1"/>
    <col min="8461" max="8461" width="19.140625" style="6" bestFit="1" customWidth="1"/>
    <col min="8462" max="8462" width="21.85546875" style="6" bestFit="1" customWidth="1"/>
    <col min="8463" max="8463" width="21.42578125" style="6" bestFit="1" customWidth="1"/>
    <col min="8464" max="8464" width="18" style="6" bestFit="1" customWidth="1"/>
    <col min="8465" max="8708" width="16.7109375" style="6"/>
    <col min="8709" max="8709" width="20.140625" style="6" bestFit="1" customWidth="1"/>
    <col min="8710" max="8710" width="21.5703125" style="6" bestFit="1" customWidth="1"/>
    <col min="8711" max="8712" width="21.5703125" style="6" customWidth="1"/>
    <col min="8713" max="8713" width="17.5703125" style="6" bestFit="1" customWidth="1"/>
    <col min="8714" max="8714" width="18.85546875" style="6" bestFit="1" customWidth="1"/>
    <col min="8715" max="8716" width="18.85546875" style="6" customWidth="1"/>
    <col min="8717" max="8717" width="19.140625" style="6" bestFit="1" customWidth="1"/>
    <col min="8718" max="8718" width="21.85546875" style="6" bestFit="1" customWidth="1"/>
    <col min="8719" max="8719" width="21.42578125" style="6" bestFit="1" customWidth="1"/>
    <col min="8720" max="8720" width="18" style="6" bestFit="1" customWidth="1"/>
    <col min="8721" max="8964" width="16.7109375" style="6"/>
    <col min="8965" max="8965" width="20.140625" style="6" bestFit="1" customWidth="1"/>
    <col min="8966" max="8966" width="21.5703125" style="6" bestFit="1" customWidth="1"/>
    <col min="8967" max="8968" width="21.5703125" style="6" customWidth="1"/>
    <col min="8969" max="8969" width="17.5703125" style="6" bestFit="1" customWidth="1"/>
    <col min="8970" max="8970" width="18.85546875" style="6" bestFit="1" customWidth="1"/>
    <col min="8971" max="8972" width="18.85546875" style="6" customWidth="1"/>
    <col min="8973" max="8973" width="19.140625" style="6" bestFit="1" customWidth="1"/>
    <col min="8974" max="8974" width="21.85546875" style="6" bestFit="1" customWidth="1"/>
    <col min="8975" max="8975" width="21.42578125" style="6" bestFit="1" customWidth="1"/>
    <col min="8976" max="8976" width="18" style="6" bestFit="1" customWidth="1"/>
    <col min="8977" max="9220" width="16.7109375" style="6"/>
    <col min="9221" max="9221" width="20.140625" style="6" bestFit="1" customWidth="1"/>
    <col min="9222" max="9222" width="21.5703125" style="6" bestFit="1" customWidth="1"/>
    <col min="9223" max="9224" width="21.5703125" style="6" customWidth="1"/>
    <col min="9225" max="9225" width="17.5703125" style="6" bestFit="1" customWidth="1"/>
    <col min="9226" max="9226" width="18.85546875" style="6" bestFit="1" customWidth="1"/>
    <col min="9227" max="9228" width="18.85546875" style="6" customWidth="1"/>
    <col min="9229" max="9229" width="19.140625" style="6" bestFit="1" customWidth="1"/>
    <col min="9230" max="9230" width="21.85546875" style="6" bestFit="1" customWidth="1"/>
    <col min="9231" max="9231" width="21.42578125" style="6" bestFit="1" customWidth="1"/>
    <col min="9232" max="9232" width="18" style="6" bestFit="1" customWidth="1"/>
    <col min="9233" max="9476" width="16.7109375" style="6"/>
    <col min="9477" max="9477" width="20.140625" style="6" bestFit="1" customWidth="1"/>
    <col min="9478" max="9478" width="21.5703125" style="6" bestFit="1" customWidth="1"/>
    <col min="9479" max="9480" width="21.5703125" style="6" customWidth="1"/>
    <col min="9481" max="9481" width="17.5703125" style="6" bestFit="1" customWidth="1"/>
    <col min="9482" max="9482" width="18.85546875" style="6" bestFit="1" customWidth="1"/>
    <col min="9483" max="9484" width="18.85546875" style="6" customWidth="1"/>
    <col min="9485" max="9485" width="19.140625" style="6" bestFit="1" customWidth="1"/>
    <col min="9486" max="9486" width="21.85546875" style="6" bestFit="1" customWidth="1"/>
    <col min="9487" max="9487" width="21.42578125" style="6" bestFit="1" customWidth="1"/>
    <col min="9488" max="9488" width="18" style="6" bestFit="1" customWidth="1"/>
    <col min="9489" max="9732" width="16.7109375" style="6"/>
    <col min="9733" max="9733" width="20.140625" style="6" bestFit="1" customWidth="1"/>
    <col min="9734" max="9734" width="21.5703125" style="6" bestFit="1" customWidth="1"/>
    <col min="9735" max="9736" width="21.5703125" style="6" customWidth="1"/>
    <col min="9737" max="9737" width="17.5703125" style="6" bestFit="1" customWidth="1"/>
    <col min="9738" max="9738" width="18.85546875" style="6" bestFit="1" customWidth="1"/>
    <col min="9739" max="9740" width="18.85546875" style="6" customWidth="1"/>
    <col min="9741" max="9741" width="19.140625" style="6" bestFit="1" customWidth="1"/>
    <col min="9742" max="9742" width="21.85546875" style="6" bestFit="1" customWidth="1"/>
    <col min="9743" max="9743" width="21.42578125" style="6" bestFit="1" customWidth="1"/>
    <col min="9744" max="9744" width="18" style="6" bestFit="1" customWidth="1"/>
    <col min="9745" max="9988" width="16.7109375" style="6"/>
    <col min="9989" max="9989" width="20.140625" style="6" bestFit="1" customWidth="1"/>
    <col min="9990" max="9990" width="21.5703125" style="6" bestFit="1" customWidth="1"/>
    <col min="9991" max="9992" width="21.5703125" style="6" customWidth="1"/>
    <col min="9993" max="9993" width="17.5703125" style="6" bestFit="1" customWidth="1"/>
    <col min="9994" max="9994" width="18.85546875" style="6" bestFit="1" customWidth="1"/>
    <col min="9995" max="9996" width="18.85546875" style="6" customWidth="1"/>
    <col min="9997" max="9997" width="19.140625" style="6" bestFit="1" customWidth="1"/>
    <col min="9998" max="9998" width="21.85546875" style="6" bestFit="1" customWidth="1"/>
    <col min="9999" max="9999" width="21.42578125" style="6" bestFit="1" customWidth="1"/>
    <col min="10000" max="10000" width="18" style="6" bestFit="1" customWidth="1"/>
    <col min="10001" max="10244" width="16.7109375" style="6"/>
    <col min="10245" max="10245" width="20.140625" style="6" bestFit="1" customWidth="1"/>
    <col min="10246" max="10246" width="21.5703125" style="6" bestFit="1" customWidth="1"/>
    <col min="10247" max="10248" width="21.5703125" style="6" customWidth="1"/>
    <col min="10249" max="10249" width="17.5703125" style="6" bestFit="1" customWidth="1"/>
    <col min="10250" max="10250" width="18.85546875" style="6" bestFit="1" customWidth="1"/>
    <col min="10251" max="10252" width="18.85546875" style="6" customWidth="1"/>
    <col min="10253" max="10253" width="19.140625" style="6" bestFit="1" customWidth="1"/>
    <col min="10254" max="10254" width="21.85546875" style="6" bestFit="1" customWidth="1"/>
    <col min="10255" max="10255" width="21.42578125" style="6" bestFit="1" customWidth="1"/>
    <col min="10256" max="10256" width="18" style="6" bestFit="1" customWidth="1"/>
    <col min="10257" max="10500" width="16.7109375" style="6"/>
    <col min="10501" max="10501" width="20.140625" style="6" bestFit="1" customWidth="1"/>
    <col min="10502" max="10502" width="21.5703125" style="6" bestFit="1" customWidth="1"/>
    <col min="10503" max="10504" width="21.5703125" style="6" customWidth="1"/>
    <col min="10505" max="10505" width="17.5703125" style="6" bestFit="1" customWidth="1"/>
    <col min="10506" max="10506" width="18.85546875" style="6" bestFit="1" customWidth="1"/>
    <col min="10507" max="10508" width="18.85546875" style="6" customWidth="1"/>
    <col min="10509" max="10509" width="19.140625" style="6" bestFit="1" customWidth="1"/>
    <col min="10510" max="10510" width="21.85546875" style="6" bestFit="1" customWidth="1"/>
    <col min="10511" max="10511" width="21.42578125" style="6" bestFit="1" customWidth="1"/>
    <col min="10512" max="10512" width="18" style="6" bestFit="1" customWidth="1"/>
    <col min="10513" max="10756" width="16.7109375" style="6"/>
    <col min="10757" max="10757" width="20.140625" style="6" bestFit="1" customWidth="1"/>
    <col min="10758" max="10758" width="21.5703125" style="6" bestFit="1" customWidth="1"/>
    <col min="10759" max="10760" width="21.5703125" style="6" customWidth="1"/>
    <col min="10761" max="10761" width="17.5703125" style="6" bestFit="1" customWidth="1"/>
    <col min="10762" max="10762" width="18.85546875" style="6" bestFit="1" customWidth="1"/>
    <col min="10763" max="10764" width="18.85546875" style="6" customWidth="1"/>
    <col min="10765" max="10765" width="19.140625" style="6" bestFit="1" customWidth="1"/>
    <col min="10766" max="10766" width="21.85546875" style="6" bestFit="1" customWidth="1"/>
    <col min="10767" max="10767" width="21.42578125" style="6" bestFit="1" customWidth="1"/>
    <col min="10768" max="10768" width="18" style="6" bestFit="1" customWidth="1"/>
    <col min="10769" max="11012" width="16.7109375" style="6"/>
    <col min="11013" max="11013" width="20.140625" style="6" bestFit="1" customWidth="1"/>
    <col min="11014" max="11014" width="21.5703125" style="6" bestFit="1" customWidth="1"/>
    <col min="11015" max="11016" width="21.5703125" style="6" customWidth="1"/>
    <col min="11017" max="11017" width="17.5703125" style="6" bestFit="1" customWidth="1"/>
    <col min="11018" max="11018" width="18.85546875" style="6" bestFit="1" customWidth="1"/>
    <col min="11019" max="11020" width="18.85546875" style="6" customWidth="1"/>
    <col min="11021" max="11021" width="19.140625" style="6" bestFit="1" customWidth="1"/>
    <col min="11022" max="11022" width="21.85546875" style="6" bestFit="1" customWidth="1"/>
    <col min="11023" max="11023" width="21.42578125" style="6" bestFit="1" customWidth="1"/>
    <col min="11024" max="11024" width="18" style="6" bestFit="1" customWidth="1"/>
    <col min="11025" max="11268" width="16.7109375" style="6"/>
    <col min="11269" max="11269" width="20.140625" style="6" bestFit="1" customWidth="1"/>
    <col min="11270" max="11270" width="21.5703125" style="6" bestFit="1" customWidth="1"/>
    <col min="11271" max="11272" width="21.5703125" style="6" customWidth="1"/>
    <col min="11273" max="11273" width="17.5703125" style="6" bestFit="1" customWidth="1"/>
    <col min="11274" max="11274" width="18.85546875" style="6" bestFit="1" customWidth="1"/>
    <col min="11275" max="11276" width="18.85546875" style="6" customWidth="1"/>
    <col min="11277" max="11277" width="19.140625" style="6" bestFit="1" customWidth="1"/>
    <col min="11278" max="11278" width="21.85546875" style="6" bestFit="1" customWidth="1"/>
    <col min="11279" max="11279" width="21.42578125" style="6" bestFit="1" customWidth="1"/>
    <col min="11280" max="11280" width="18" style="6" bestFit="1" customWidth="1"/>
    <col min="11281" max="11524" width="16.7109375" style="6"/>
    <col min="11525" max="11525" width="20.140625" style="6" bestFit="1" customWidth="1"/>
    <col min="11526" max="11526" width="21.5703125" style="6" bestFit="1" customWidth="1"/>
    <col min="11527" max="11528" width="21.5703125" style="6" customWidth="1"/>
    <col min="11529" max="11529" width="17.5703125" style="6" bestFit="1" customWidth="1"/>
    <col min="11530" max="11530" width="18.85546875" style="6" bestFit="1" customWidth="1"/>
    <col min="11531" max="11532" width="18.85546875" style="6" customWidth="1"/>
    <col min="11533" max="11533" width="19.140625" style="6" bestFit="1" customWidth="1"/>
    <col min="11534" max="11534" width="21.85546875" style="6" bestFit="1" customWidth="1"/>
    <col min="11535" max="11535" width="21.42578125" style="6" bestFit="1" customWidth="1"/>
    <col min="11536" max="11536" width="18" style="6" bestFit="1" customWidth="1"/>
    <col min="11537" max="11780" width="16.7109375" style="6"/>
    <col min="11781" max="11781" width="20.140625" style="6" bestFit="1" customWidth="1"/>
    <col min="11782" max="11782" width="21.5703125" style="6" bestFit="1" customWidth="1"/>
    <col min="11783" max="11784" width="21.5703125" style="6" customWidth="1"/>
    <col min="11785" max="11785" width="17.5703125" style="6" bestFit="1" customWidth="1"/>
    <col min="11786" max="11786" width="18.85546875" style="6" bestFit="1" customWidth="1"/>
    <col min="11787" max="11788" width="18.85546875" style="6" customWidth="1"/>
    <col min="11789" max="11789" width="19.140625" style="6" bestFit="1" customWidth="1"/>
    <col min="11790" max="11790" width="21.85546875" style="6" bestFit="1" customWidth="1"/>
    <col min="11791" max="11791" width="21.42578125" style="6" bestFit="1" customWidth="1"/>
    <col min="11792" max="11792" width="18" style="6" bestFit="1" customWidth="1"/>
    <col min="11793" max="12036" width="16.7109375" style="6"/>
    <col min="12037" max="12037" width="20.140625" style="6" bestFit="1" customWidth="1"/>
    <col min="12038" max="12038" width="21.5703125" style="6" bestFit="1" customWidth="1"/>
    <col min="12039" max="12040" width="21.5703125" style="6" customWidth="1"/>
    <col min="12041" max="12041" width="17.5703125" style="6" bestFit="1" customWidth="1"/>
    <col min="12042" max="12042" width="18.85546875" style="6" bestFit="1" customWidth="1"/>
    <col min="12043" max="12044" width="18.85546875" style="6" customWidth="1"/>
    <col min="12045" max="12045" width="19.140625" style="6" bestFit="1" customWidth="1"/>
    <col min="12046" max="12046" width="21.85546875" style="6" bestFit="1" customWidth="1"/>
    <col min="12047" max="12047" width="21.42578125" style="6" bestFit="1" customWidth="1"/>
    <col min="12048" max="12048" width="18" style="6" bestFit="1" customWidth="1"/>
    <col min="12049" max="12292" width="16.7109375" style="6"/>
    <col min="12293" max="12293" width="20.140625" style="6" bestFit="1" customWidth="1"/>
    <col min="12294" max="12294" width="21.5703125" style="6" bestFit="1" customWidth="1"/>
    <col min="12295" max="12296" width="21.5703125" style="6" customWidth="1"/>
    <col min="12297" max="12297" width="17.5703125" style="6" bestFit="1" customWidth="1"/>
    <col min="12298" max="12298" width="18.85546875" style="6" bestFit="1" customWidth="1"/>
    <col min="12299" max="12300" width="18.85546875" style="6" customWidth="1"/>
    <col min="12301" max="12301" width="19.140625" style="6" bestFit="1" customWidth="1"/>
    <col min="12302" max="12302" width="21.85546875" style="6" bestFit="1" customWidth="1"/>
    <col min="12303" max="12303" width="21.42578125" style="6" bestFit="1" customWidth="1"/>
    <col min="12304" max="12304" width="18" style="6" bestFit="1" customWidth="1"/>
    <col min="12305" max="12548" width="16.7109375" style="6"/>
    <col min="12549" max="12549" width="20.140625" style="6" bestFit="1" customWidth="1"/>
    <col min="12550" max="12550" width="21.5703125" style="6" bestFit="1" customWidth="1"/>
    <col min="12551" max="12552" width="21.5703125" style="6" customWidth="1"/>
    <col min="12553" max="12553" width="17.5703125" style="6" bestFit="1" customWidth="1"/>
    <col min="12554" max="12554" width="18.85546875" style="6" bestFit="1" customWidth="1"/>
    <col min="12555" max="12556" width="18.85546875" style="6" customWidth="1"/>
    <col min="12557" max="12557" width="19.140625" style="6" bestFit="1" customWidth="1"/>
    <col min="12558" max="12558" width="21.85546875" style="6" bestFit="1" customWidth="1"/>
    <col min="12559" max="12559" width="21.42578125" style="6" bestFit="1" customWidth="1"/>
    <col min="12560" max="12560" width="18" style="6" bestFit="1" customWidth="1"/>
    <col min="12561" max="12804" width="16.7109375" style="6"/>
    <col min="12805" max="12805" width="20.140625" style="6" bestFit="1" customWidth="1"/>
    <col min="12806" max="12806" width="21.5703125" style="6" bestFit="1" customWidth="1"/>
    <col min="12807" max="12808" width="21.5703125" style="6" customWidth="1"/>
    <col min="12809" max="12809" width="17.5703125" style="6" bestFit="1" customWidth="1"/>
    <col min="12810" max="12810" width="18.85546875" style="6" bestFit="1" customWidth="1"/>
    <col min="12811" max="12812" width="18.85546875" style="6" customWidth="1"/>
    <col min="12813" max="12813" width="19.140625" style="6" bestFit="1" customWidth="1"/>
    <col min="12814" max="12814" width="21.85546875" style="6" bestFit="1" customWidth="1"/>
    <col min="12815" max="12815" width="21.42578125" style="6" bestFit="1" customWidth="1"/>
    <col min="12816" max="12816" width="18" style="6" bestFit="1" customWidth="1"/>
    <col min="12817" max="13060" width="16.7109375" style="6"/>
    <col min="13061" max="13061" width="20.140625" style="6" bestFit="1" customWidth="1"/>
    <col min="13062" max="13062" width="21.5703125" style="6" bestFit="1" customWidth="1"/>
    <col min="13063" max="13064" width="21.5703125" style="6" customWidth="1"/>
    <col min="13065" max="13065" width="17.5703125" style="6" bestFit="1" customWidth="1"/>
    <col min="13066" max="13066" width="18.85546875" style="6" bestFit="1" customWidth="1"/>
    <col min="13067" max="13068" width="18.85546875" style="6" customWidth="1"/>
    <col min="13069" max="13069" width="19.140625" style="6" bestFit="1" customWidth="1"/>
    <col min="13070" max="13070" width="21.85546875" style="6" bestFit="1" customWidth="1"/>
    <col min="13071" max="13071" width="21.42578125" style="6" bestFit="1" customWidth="1"/>
    <col min="13072" max="13072" width="18" style="6" bestFit="1" customWidth="1"/>
    <col min="13073" max="13316" width="16.7109375" style="6"/>
    <col min="13317" max="13317" width="20.140625" style="6" bestFit="1" customWidth="1"/>
    <col min="13318" max="13318" width="21.5703125" style="6" bestFit="1" customWidth="1"/>
    <col min="13319" max="13320" width="21.5703125" style="6" customWidth="1"/>
    <col min="13321" max="13321" width="17.5703125" style="6" bestFit="1" customWidth="1"/>
    <col min="13322" max="13322" width="18.85546875" style="6" bestFit="1" customWidth="1"/>
    <col min="13323" max="13324" width="18.85546875" style="6" customWidth="1"/>
    <col min="13325" max="13325" width="19.140625" style="6" bestFit="1" customWidth="1"/>
    <col min="13326" max="13326" width="21.85546875" style="6" bestFit="1" customWidth="1"/>
    <col min="13327" max="13327" width="21.42578125" style="6" bestFit="1" customWidth="1"/>
    <col min="13328" max="13328" width="18" style="6" bestFit="1" customWidth="1"/>
    <col min="13329" max="13572" width="16.7109375" style="6"/>
    <col min="13573" max="13573" width="20.140625" style="6" bestFit="1" customWidth="1"/>
    <col min="13574" max="13574" width="21.5703125" style="6" bestFit="1" customWidth="1"/>
    <col min="13575" max="13576" width="21.5703125" style="6" customWidth="1"/>
    <col min="13577" max="13577" width="17.5703125" style="6" bestFit="1" customWidth="1"/>
    <col min="13578" max="13578" width="18.85546875" style="6" bestFit="1" customWidth="1"/>
    <col min="13579" max="13580" width="18.85546875" style="6" customWidth="1"/>
    <col min="13581" max="13581" width="19.140625" style="6" bestFit="1" customWidth="1"/>
    <col min="13582" max="13582" width="21.85546875" style="6" bestFit="1" customWidth="1"/>
    <col min="13583" max="13583" width="21.42578125" style="6" bestFit="1" customWidth="1"/>
    <col min="13584" max="13584" width="18" style="6" bestFit="1" customWidth="1"/>
    <col min="13585" max="13828" width="16.7109375" style="6"/>
    <col min="13829" max="13829" width="20.140625" style="6" bestFit="1" customWidth="1"/>
    <col min="13830" max="13830" width="21.5703125" style="6" bestFit="1" customWidth="1"/>
    <col min="13831" max="13832" width="21.5703125" style="6" customWidth="1"/>
    <col min="13833" max="13833" width="17.5703125" style="6" bestFit="1" customWidth="1"/>
    <col min="13834" max="13834" width="18.85546875" style="6" bestFit="1" customWidth="1"/>
    <col min="13835" max="13836" width="18.85546875" style="6" customWidth="1"/>
    <col min="13837" max="13837" width="19.140625" style="6" bestFit="1" customWidth="1"/>
    <col min="13838" max="13838" width="21.85546875" style="6" bestFit="1" customWidth="1"/>
    <col min="13839" max="13839" width="21.42578125" style="6" bestFit="1" customWidth="1"/>
    <col min="13840" max="13840" width="18" style="6" bestFit="1" customWidth="1"/>
    <col min="13841" max="14084" width="16.7109375" style="6"/>
    <col min="14085" max="14085" width="20.140625" style="6" bestFit="1" customWidth="1"/>
    <col min="14086" max="14086" width="21.5703125" style="6" bestFit="1" customWidth="1"/>
    <col min="14087" max="14088" width="21.5703125" style="6" customWidth="1"/>
    <col min="14089" max="14089" width="17.5703125" style="6" bestFit="1" customWidth="1"/>
    <col min="14090" max="14090" width="18.85546875" style="6" bestFit="1" customWidth="1"/>
    <col min="14091" max="14092" width="18.85546875" style="6" customWidth="1"/>
    <col min="14093" max="14093" width="19.140625" style="6" bestFit="1" customWidth="1"/>
    <col min="14094" max="14094" width="21.85546875" style="6" bestFit="1" customWidth="1"/>
    <col min="14095" max="14095" width="21.42578125" style="6" bestFit="1" customWidth="1"/>
    <col min="14096" max="14096" width="18" style="6" bestFit="1" customWidth="1"/>
    <col min="14097" max="14340" width="16.7109375" style="6"/>
    <col min="14341" max="14341" width="20.140625" style="6" bestFit="1" customWidth="1"/>
    <col min="14342" max="14342" width="21.5703125" style="6" bestFit="1" customWidth="1"/>
    <col min="14343" max="14344" width="21.5703125" style="6" customWidth="1"/>
    <col min="14345" max="14345" width="17.5703125" style="6" bestFit="1" customWidth="1"/>
    <col min="14346" max="14346" width="18.85546875" style="6" bestFit="1" customWidth="1"/>
    <col min="14347" max="14348" width="18.85546875" style="6" customWidth="1"/>
    <col min="14349" max="14349" width="19.140625" style="6" bestFit="1" customWidth="1"/>
    <col min="14350" max="14350" width="21.85546875" style="6" bestFit="1" customWidth="1"/>
    <col min="14351" max="14351" width="21.42578125" style="6" bestFit="1" customWidth="1"/>
    <col min="14352" max="14352" width="18" style="6" bestFit="1" customWidth="1"/>
    <col min="14353" max="14596" width="16.7109375" style="6"/>
    <col min="14597" max="14597" width="20.140625" style="6" bestFit="1" customWidth="1"/>
    <col min="14598" max="14598" width="21.5703125" style="6" bestFit="1" customWidth="1"/>
    <col min="14599" max="14600" width="21.5703125" style="6" customWidth="1"/>
    <col min="14601" max="14601" width="17.5703125" style="6" bestFit="1" customWidth="1"/>
    <col min="14602" max="14602" width="18.85546875" style="6" bestFit="1" customWidth="1"/>
    <col min="14603" max="14604" width="18.85546875" style="6" customWidth="1"/>
    <col min="14605" max="14605" width="19.140625" style="6" bestFit="1" customWidth="1"/>
    <col min="14606" max="14606" width="21.85546875" style="6" bestFit="1" customWidth="1"/>
    <col min="14607" max="14607" width="21.42578125" style="6" bestFit="1" customWidth="1"/>
    <col min="14608" max="14608" width="18" style="6" bestFit="1" customWidth="1"/>
    <col min="14609" max="14852" width="16.7109375" style="6"/>
    <col min="14853" max="14853" width="20.140625" style="6" bestFit="1" customWidth="1"/>
    <col min="14854" max="14854" width="21.5703125" style="6" bestFit="1" customWidth="1"/>
    <col min="14855" max="14856" width="21.5703125" style="6" customWidth="1"/>
    <col min="14857" max="14857" width="17.5703125" style="6" bestFit="1" customWidth="1"/>
    <col min="14858" max="14858" width="18.85546875" style="6" bestFit="1" customWidth="1"/>
    <col min="14859" max="14860" width="18.85546875" style="6" customWidth="1"/>
    <col min="14861" max="14861" width="19.140625" style="6" bestFit="1" customWidth="1"/>
    <col min="14862" max="14862" width="21.85546875" style="6" bestFit="1" customWidth="1"/>
    <col min="14863" max="14863" width="21.42578125" style="6" bestFit="1" customWidth="1"/>
    <col min="14864" max="14864" width="18" style="6" bestFit="1" customWidth="1"/>
    <col min="14865" max="15108" width="16.7109375" style="6"/>
    <col min="15109" max="15109" width="20.140625" style="6" bestFit="1" customWidth="1"/>
    <col min="15110" max="15110" width="21.5703125" style="6" bestFit="1" customWidth="1"/>
    <col min="15111" max="15112" width="21.5703125" style="6" customWidth="1"/>
    <col min="15113" max="15113" width="17.5703125" style="6" bestFit="1" customWidth="1"/>
    <col min="15114" max="15114" width="18.85546875" style="6" bestFit="1" customWidth="1"/>
    <col min="15115" max="15116" width="18.85546875" style="6" customWidth="1"/>
    <col min="15117" max="15117" width="19.140625" style="6" bestFit="1" customWidth="1"/>
    <col min="15118" max="15118" width="21.85546875" style="6" bestFit="1" customWidth="1"/>
    <col min="15119" max="15119" width="21.42578125" style="6" bestFit="1" customWidth="1"/>
    <col min="15120" max="15120" width="18" style="6" bestFit="1" customWidth="1"/>
    <col min="15121" max="15364" width="16.7109375" style="6"/>
    <col min="15365" max="15365" width="20.140625" style="6" bestFit="1" customWidth="1"/>
    <col min="15366" max="15366" width="21.5703125" style="6" bestFit="1" customWidth="1"/>
    <col min="15367" max="15368" width="21.5703125" style="6" customWidth="1"/>
    <col min="15369" max="15369" width="17.5703125" style="6" bestFit="1" customWidth="1"/>
    <col min="15370" max="15370" width="18.85546875" style="6" bestFit="1" customWidth="1"/>
    <col min="15371" max="15372" width="18.85546875" style="6" customWidth="1"/>
    <col min="15373" max="15373" width="19.140625" style="6" bestFit="1" customWidth="1"/>
    <col min="15374" max="15374" width="21.85546875" style="6" bestFit="1" customWidth="1"/>
    <col min="15375" max="15375" width="21.42578125" style="6" bestFit="1" customWidth="1"/>
    <col min="15376" max="15376" width="18" style="6" bestFit="1" customWidth="1"/>
    <col min="15377" max="15620" width="16.7109375" style="6"/>
    <col min="15621" max="15621" width="20.140625" style="6" bestFit="1" customWidth="1"/>
    <col min="15622" max="15622" width="21.5703125" style="6" bestFit="1" customWidth="1"/>
    <col min="15623" max="15624" width="21.5703125" style="6" customWidth="1"/>
    <col min="15625" max="15625" width="17.5703125" style="6" bestFit="1" customWidth="1"/>
    <col min="15626" max="15626" width="18.85546875" style="6" bestFit="1" customWidth="1"/>
    <col min="15627" max="15628" width="18.85546875" style="6" customWidth="1"/>
    <col min="15629" max="15629" width="19.140625" style="6" bestFit="1" customWidth="1"/>
    <col min="15630" max="15630" width="21.85546875" style="6" bestFit="1" customWidth="1"/>
    <col min="15631" max="15631" width="21.42578125" style="6" bestFit="1" customWidth="1"/>
    <col min="15632" max="15632" width="18" style="6" bestFit="1" customWidth="1"/>
    <col min="15633" max="15876" width="16.7109375" style="6"/>
    <col min="15877" max="15877" width="20.140625" style="6" bestFit="1" customWidth="1"/>
    <col min="15878" max="15878" width="21.5703125" style="6" bestFit="1" customWidth="1"/>
    <col min="15879" max="15880" width="21.5703125" style="6" customWidth="1"/>
    <col min="15881" max="15881" width="17.5703125" style="6" bestFit="1" customWidth="1"/>
    <col min="15882" max="15882" width="18.85546875" style="6" bestFit="1" customWidth="1"/>
    <col min="15883" max="15884" width="18.85546875" style="6" customWidth="1"/>
    <col min="15885" max="15885" width="19.140625" style="6" bestFit="1" customWidth="1"/>
    <col min="15886" max="15886" width="21.85546875" style="6" bestFit="1" customWidth="1"/>
    <col min="15887" max="15887" width="21.42578125" style="6" bestFit="1" customWidth="1"/>
    <col min="15888" max="15888" width="18" style="6" bestFit="1" customWidth="1"/>
    <col min="15889" max="16132" width="16.7109375" style="6"/>
    <col min="16133" max="16133" width="20.140625" style="6" bestFit="1" customWidth="1"/>
    <col min="16134" max="16134" width="21.5703125" style="6" bestFit="1" customWidth="1"/>
    <col min="16135" max="16136" width="21.5703125" style="6" customWidth="1"/>
    <col min="16137" max="16137" width="17.5703125" style="6" bestFit="1" customWidth="1"/>
    <col min="16138" max="16138" width="18.85546875" style="6" bestFit="1" customWidth="1"/>
    <col min="16139" max="16140" width="18.85546875" style="6" customWidth="1"/>
    <col min="16141" max="16141" width="19.140625" style="6" bestFit="1" customWidth="1"/>
    <col min="16142" max="16142" width="21.85546875" style="6" bestFit="1" customWidth="1"/>
    <col min="16143" max="16143" width="21.42578125" style="6" bestFit="1" customWidth="1"/>
    <col min="16144" max="16144" width="18" style="6" bestFit="1" customWidth="1"/>
    <col min="16145" max="16384" width="16.7109375" style="6"/>
  </cols>
  <sheetData>
    <row r="1" spans="1:28" s="1" customForma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4" t="s">
        <v>17</v>
      </c>
      <c r="S1" s="1" t="s">
        <v>138</v>
      </c>
      <c r="T1" s="1" t="s">
        <v>139</v>
      </c>
      <c r="AB1" s="1" t="s">
        <v>18</v>
      </c>
    </row>
    <row r="2" spans="1:28" x14ac:dyDescent="0.25">
      <c r="A2" s="5" t="s">
        <v>19</v>
      </c>
      <c r="B2" s="6">
        <v>28320382.77</v>
      </c>
      <c r="C2" s="7">
        <v>3.9300000000000002E-2</v>
      </c>
      <c r="D2" s="6">
        <v>1113846.3700000001</v>
      </c>
      <c r="E2" s="8">
        <v>2.7900000000000001E-2</v>
      </c>
      <c r="F2" s="6">
        <f t="shared" ref="F2:F65" si="0">(B2-D2)*E2</f>
        <v>759062.36555999995</v>
      </c>
      <c r="G2" s="6">
        <f>D2+F2</f>
        <v>1872908.7355599999</v>
      </c>
      <c r="H2" s="9">
        <f t="shared" ref="H2:H65" si="1">G2/B2</f>
        <v>6.6132889190466268E-2</v>
      </c>
      <c r="I2" s="9">
        <v>0.05</v>
      </c>
      <c r="J2" s="6">
        <f t="shared" ref="J2:J65" si="2">B2*I2</f>
        <v>1416019.1385000001</v>
      </c>
      <c r="K2" s="6">
        <f>G2-J2</f>
        <v>456889.59705999983</v>
      </c>
      <c r="L2" s="10">
        <f t="shared" ref="L2:L65" si="3">K2/B2</f>
        <v>1.6132889190466258E-2</v>
      </c>
      <c r="M2" s="6">
        <v>50000</v>
      </c>
      <c r="N2" s="6">
        <v>25000</v>
      </c>
      <c r="O2" s="6">
        <f>M2-N2</f>
        <v>25000</v>
      </c>
      <c r="P2" s="11">
        <f>IF(O2&lt;=0,0,O2/K2)</f>
        <v>5.4717814020871523E-2</v>
      </c>
      <c r="Q2" s="6">
        <f>K2-O2</f>
        <v>431889.59705999983</v>
      </c>
      <c r="R2" s="11">
        <f t="shared" ref="R2:R65" si="4">Q2/B2</f>
        <v>1.5250132760122995E-2</v>
      </c>
      <c r="S2" s="12">
        <f>B2/$B$120</f>
        <v>0.15060355703908598</v>
      </c>
      <c r="T2" s="12">
        <f>S2</f>
        <v>0.15060355703908598</v>
      </c>
    </row>
    <row r="3" spans="1:28" x14ac:dyDescent="0.25">
      <c r="A3" s="5" t="s">
        <v>20</v>
      </c>
      <c r="B3" s="6">
        <v>20343650.949999999</v>
      </c>
      <c r="C3" s="7">
        <v>4.5199999999999997E-2</v>
      </c>
      <c r="D3" s="6">
        <v>920431.05</v>
      </c>
      <c r="E3" s="8">
        <v>3.1E-2</v>
      </c>
      <c r="F3" s="6">
        <f t="shared" si="0"/>
        <v>602119.81689999998</v>
      </c>
      <c r="G3" s="6">
        <f t="shared" ref="G3:G66" si="5">D3+F3</f>
        <v>1522550.8669</v>
      </c>
      <c r="H3" s="9">
        <f t="shared" si="1"/>
        <v>7.4841574437257044E-2</v>
      </c>
      <c r="I3" s="9">
        <v>0.05</v>
      </c>
      <c r="J3" s="6">
        <f t="shared" si="2"/>
        <v>1017182.5475</v>
      </c>
      <c r="K3" s="6">
        <f t="shared" ref="K3:K66" si="6">G3-J3</f>
        <v>505368.31940000004</v>
      </c>
      <c r="L3" s="10">
        <f t="shared" si="3"/>
        <v>2.4841574437257048E-2</v>
      </c>
      <c r="M3" s="6">
        <v>45000</v>
      </c>
      <c r="N3" s="6">
        <v>25000</v>
      </c>
      <c r="O3" s="6">
        <f t="shared" ref="O3:O66" si="7">M3-N3</f>
        <v>20000</v>
      </c>
      <c r="P3" s="11">
        <f t="shared" ref="P3:P66" si="8">IF(O3&lt;=0,0,O3/K3)</f>
        <v>3.9575096483580645E-2</v>
      </c>
      <c r="Q3" s="6">
        <f t="shared" ref="Q3:Q66" si="9">K3-O3</f>
        <v>485368.31940000004</v>
      </c>
      <c r="R3" s="11">
        <f t="shared" si="4"/>
        <v>2.385846673209855E-2</v>
      </c>
      <c r="S3" s="12">
        <f t="shared" ref="S3:S66" si="10">B3/$B$120</f>
        <v>0.1081844910471025</v>
      </c>
      <c r="T3" s="12">
        <f>S3+T2</f>
        <v>0.25878804808618849</v>
      </c>
    </row>
    <row r="4" spans="1:28" x14ac:dyDescent="0.25">
      <c r="A4" s="5" t="s">
        <v>21</v>
      </c>
      <c r="B4" s="6">
        <v>20258304.399999999</v>
      </c>
      <c r="C4" s="7">
        <v>4.8399999999999999E-2</v>
      </c>
      <c r="D4" s="6">
        <v>980171.19</v>
      </c>
      <c r="E4" s="8">
        <v>2.5000000000000001E-2</v>
      </c>
      <c r="F4" s="6">
        <f t="shared" si="0"/>
        <v>481953.33024999994</v>
      </c>
      <c r="G4" s="6">
        <f t="shared" si="5"/>
        <v>1462124.5202499998</v>
      </c>
      <c r="H4" s="9">
        <f t="shared" si="1"/>
        <v>7.2174081866891088E-2</v>
      </c>
      <c r="I4" s="9">
        <v>0.06</v>
      </c>
      <c r="J4" s="6">
        <f t="shared" si="2"/>
        <v>1215498.264</v>
      </c>
      <c r="K4" s="6">
        <f t="shared" si="6"/>
        <v>246626.25624999986</v>
      </c>
      <c r="L4" s="10">
        <f t="shared" si="3"/>
        <v>1.2174081866891085E-2</v>
      </c>
      <c r="M4" s="6">
        <v>35000</v>
      </c>
      <c r="N4" s="6">
        <v>12000</v>
      </c>
      <c r="O4" s="6">
        <f t="shared" si="7"/>
        <v>23000</v>
      </c>
      <c r="P4" s="11">
        <f t="shared" si="8"/>
        <v>9.325852141503288E-2</v>
      </c>
      <c r="Q4" s="6">
        <f t="shared" si="9"/>
        <v>223626.25624999986</v>
      </c>
      <c r="R4" s="11">
        <f t="shared" si="4"/>
        <v>1.103874499239926E-2</v>
      </c>
      <c r="S4" s="12">
        <f t="shared" si="10"/>
        <v>0.10773063086747843</v>
      </c>
      <c r="T4" s="12">
        <f t="shared" ref="T4:T67" si="11">S4+T3</f>
        <v>0.36651867895366691</v>
      </c>
    </row>
    <row r="5" spans="1:28" x14ac:dyDescent="0.25">
      <c r="A5" s="5" t="s">
        <v>22</v>
      </c>
      <c r="B5" s="6">
        <v>15751656</v>
      </c>
      <c r="C5" s="7">
        <v>9.4299999999999995E-2</v>
      </c>
      <c r="D5" s="6">
        <v>1484684.24</v>
      </c>
      <c r="E5" s="8">
        <v>0.05</v>
      </c>
      <c r="F5" s="6">
        <f t="shared" si="0"/>
        <v>713348.58799999999</v>
      </c>
      <c r="G5" s="6">
        <f t="shared" si="5"/>
        <v>2198032.8279999997</v>
      </c>
      <c r="H5" s="9">
        <f t="shared" si="1"/>
        <v>0.13954296792667384</v>
      </c>
      <c r="I5" s="9">
        <v>0.06</v>
      </c>
      <c r="J5" s="6">
        <f t="shared" si="2"/>
        <v>945099.36</v>
      </c>
      <c r="K5" s="6">
        <f t="shared" si="6"/>
        <v>1252933.4679999999</v>
      </c>
      <c r="L5" s="10">
        <f t="shared" si="3"/>
        <v>7.9542967926673855E-2</v>
      </c>
      <c r="M5" s="6">
        <v>12000</v>
      </c>
      <c r="N5" s="6">
        <f>M5</f>
        <v>12000</v>
      </c>
      <c r="O5" s="6">
        <f t="shared" si="7"/>
        <v>0</v>
      </c>
      <c r="P5" s="11">
        <f t="shared" si="8"/>
        <v>0</v>
      </c>
      <c r="Q5" s="6">
        <f t="shared" si="9"/>
        <v>1252933.4679999999</v>
      </c>
      <c r="R5" s="11">
        <f t="shared" si="4"/>
        <v>7.9542967926673855E-2</v>
      </c>
      <c r="S5" s="12">
        <f t="shared" si="10"/>
        <v>8.3764949157714402E-2</v>
      </c>
      <c r="T5" s="12">
        <f t="shared" si="11"/>
        <v>0.45028362811138134</v>
      </c>
    </row>
    <row r="6" spans="1:28" x14ac:dyDescent="0.25">
      <c r="A6" s="5" t="s">
        <v>23</v>
      </c>
      <c r="B6" s="6">
        <v>12653847</v>
      </c>
      <c r="C6" s="7">
        <v>7.6499999999999999E-2</v>
      </c>
      <c r="D6" s="6">
        <v>967529.15</v>
      </c>
      <c r="E6" s="8">
        <v>4.7500000000000001E-2</v>
      </c>
      <c r="F6" s="6">
        <f t="shared" si="0"/>
        <v>555100.09787499998</v>
      </c>
      <c r="G6" s="6">
        <f t="shared" si="5"/>
        <v>1522629.2478749999</v>
      </c>
      <c r="H6" s="9">
        <f t="shared" si="1"/>
        <v>0.12032935500761151</v>
      </c>
      <c r="I6" s="9">
        <v>0.05</v>
      </c>
      <c r="J6" s="6">
        <f t="shared" si="2"/>
        <v>632692.35000000009</v>
      </c>
      <c r="K6" s="6">
        <f t="shared" si="6"/>
        <v>889936.89787499979</v>
      </c>
      <c r="L6" s="10">
        <f t="shared" si="3"/>
        <v>7.0329355007611505E-2</v>
      </c>
      <c r="M6" s="6">
        <v>18000</v>
      </c>
      <c r="N6" s="6">
        <v>5000</v>
      </c>
      <c r="O6" s="6">
        <f t="shared" si="7"/>
        <v>13000</v>
      </c>
      <c r="P6" s="11">
        <f t="shared" si="8"/>
        <v>1.4607777282907956E-2</v>
      </c>
      <c r="Q6" s="6">
        <f t="shared" si="9"/>
        <v>876936.89787499979</v>
      </c>
      <c r="R6" s="11">
        <f t="shared" si="4"/>
        <v>6.9301999453209751E-2</v>
      </c>
      <c r="S6" s="12">
        <f t="shared" si="10"/>
        <v>6.7291264525107516E-2</v>
      </c>
      <c r="T6" s="12">
        <f t="shared" si="11"/>
        <v>0.51757489263648881</v>
      </c>
    </row>
    <row r="7" spans="1:28" x14ac:dyDescent="0.25">
      <c r="A7" s="5" t="s">
        <v>24</v>
      </c>
      <c r="B7" s="6">
        <v>11171728</v>
      </c>
      <c r="C7" s="7">
        <v>6.2199999999999998E-2</v>
      </c>
      <c r="D7" s="6">
        <v>694520.85</v>
      </c>
      <c r="E7" s="8">
        <v>3.2000000000000001E-2</v>
      </c>
      <c r="F7" s="6">
        <f t="shared" si="0"/>
        <v>335270.62880000001</v>
      </c>
      <c r="G7" s="6">
        <f t="shared" si="5"/>
        <v>1029791.4787999999</v>
      </c>
      <c r="H7" s="9">
        <f t="shared" si="1"/>
        <v>9.2178352247745371E-2</v>
      </c>
      <c r="I7" s="9">
        <v>0.04</v>
      </c>
      <c r="J7" s="6">
        <f t="shared" si="2"/>
        <v>446869.12</v>
      </c>
      <c r="K7" s="6">
        <f t="shared" si="6"/>
        <v>582922.35879999993</v>
      </c>
      <c r="L7" s="10">
        <f t="shared" si="3"/>
        <v>5.2178352247745377E-2</v>
      </c>
      <c r="M7" s="6">
        <v>30000</v>
      </c>
      <c r="N7" s="6">
        <v>10000</v>
      </c>
      <c r="O7" s="6">
        <f t="shared" si="7"/>
        <v>20000</v>
      </c>
      <c r="P7" s="11">
        <f t="shared" si="8"/>
        <v>3.4309886553625886E-2</v>
      </c>
      <c r="Q7" s="6">
        <f t="shared" si="9"/>
        <v>562922.35879999993</v>
      </c>
      <c r="R7" s="11">
        <f t="shared" si="4"/>
        <v>5.0388118901570099E-2</v>
      </c>
      <c r="S7" s="12">
        <f t="shared" si="10"/>
        <v>5.9409577502442565E-2</v>
      </c>
      <c r="T7" s="12">
        <f t="shared" si="11"/>
        <v>0.57698447013893139</v>
      </c>
    </row>
    <row r="8" spans="1:28" x14ac:dyDescent="0.25">
      <c r="A8" s="5" t="s">
        <v>25</v>
      </c>
      <c r="B8" s="6">
        <v>7527112.2999999998</v>
      </c>
      <c r="C8" s="7">
        <v>4.3900000000000002E-2</v>
      </c>
      <c r="D8" s="6">
        <v>330395.15999999997</v>
      </c>
      <c r="E8" s="8">
        <v>6.0999999999999999E-2</v>
      </c>
      <c r="F8" s="6">
        <f t="shared" si="0"/>
        <v>438999.74553999997</v>
      </c>
      <c r="G8" s="6">
        <f t="shared" si="5"/>
        <v>769394.90553999995</v>
      </c>
      <c r="H8" s="9">
        <f t="shared" si="1"/>
        <v>0.10221647756470964</v>
      </c>
      <c r="I8" s="9">
        <v>0.06</v>
      </c>
      <c r="J8" s="6">
        <f t="shared" si="2"/>
        <v>451626.73799999995</v>
      </c>
      <c r="K8" s="6">
        <f t="shared" si="6"/>
        <v>317768.16753999999</v>
      </c>
      <c r="L8" s="10">
        <f t="shared" si="3"/>
        <v>4.2216477564709642E-2</v>
      </c>
      <c r="M8" s="6">
        <v>5000</v>
      </c>
      <c r="N8" s="6">
        <v>0</v>
      </c>
      <c r="O8" s="6">
        <f t="shared" si="7"/>
        <v>5000</v>
      </c>
      <c r="P8" s="11">
        <f t="shared" si="8"/>
        <v>1.5734741584430764E-2</v>
      </c>
      <c r="Q8" s="6">
        <f t="shared" si="9"/>
        <v>312768.16753999999</v>
      </c>
      <c r="R8" s="11">
        <f t="shared" si="4"/>
        <v>4.1552212199624017E-2</v>
      </c>
      <c r="S8" s="12">
        <f t="shared" si="10"/>
        <v>4.0028056676320679E-2</v>
      </c>
      <c r="T8" s="12">
        <f t="shared" si="11"/>
        <v>0.61701252681525209</v>
      </c>
    </row>
    <row r="9" spans="1:28" x14ac:dyDescent="0.25">
      <c r="A9" s="5" t="s">
        <v>26</v>
      </c>
      <c r="B9" s="6">
        <v>6232091</v>
      </c>
      <c r="C9" s="7">
        <v>8.6999999999999994E-2</v>
      </c>
      <c r="D9" s="6">
        <v>542013.93999999994</v>
      </c>
      <c r="E9" s="8">
        <v>0</v>
      </c>
      <c r="F9" s="6">
        <f t="shared" si="0"/>
        <v>0</v>
      </c>
      <c r="G9" s="6">
        <f t="shared" si="5"/>
        <v>542013.93999999994</v>
      </c>
      <c r="H9" s="9">
        <f t="shared" si="1"/>
        <v>8.6971441848329875E-2</v>
      </c>
      <c r="I9" s="9">
        <v>0.03</v>
      </c>
      <c r="J9" s="6">
        <f t="shared" si="2"/>
        <v>186962.72999999998</v>
      </c>
      <c r="K9" s="6">
        <f t="shared" si="6"/>
        <v>355051.20999999996</v>
      </c>
      <c r="L9" s="10">
        <f t="shared" si="3"/>
        <v>5.6971441848329869E-2</v>
      </c>
      <c r="M9" s="6">
        <v>0</v>
      </c>
      <c r="N9" s="6">
        <v>0</v>
      </c>
      <c r="O9" s="6">
        <f t="shared" si="7"/>
        <v>0</v>
      </c>
      <c r="P9" s="11">
        <f t="shared" si="8"/>
        <v>0</v>
      </c>
      <c r="Q9" s="6">
        <f t="shared" si="9"/>
        <v>355051.20999999996</v>
      </c>
      <c r="R9" s="11">
        <f t="shared" si="4"/>
        <v>5.6971441848329869E-2</v>
      </c>
      <c r="S9" s="12">
        <f t="shared" si="10"/>
        <v>3.3141327220531577E-2</v>
      </c>
      <c r="T9" s="12">
        <f t="shared" si="11"/>
        <v>0.65015385403578363</v>
      </c>
      <c r="V9" s="13"/>
    </row>
    <row r="10" spans="1:28" x14ac:dyDescent="0.25">
      <c r="A10" s="5" t="s">
        <v>27</v>
      </c>
      <c r="B10" s="6">
        <v>6226734.6100000003</v>
      </c>
      <c r="C10" s="7">
        <v>5.0099999999999999E-2</v>
      </c>
      <c r="D10" s="6">
        <v>311863.45</v>
      </c>
      <c r="E10" s="8">
        <v>3.1E-2</v>
      </c>
      <c r="F10" s="6">
        <f t="shared" si="0"/>
        <v>183361.00596000001</v>
      </c>
      <c r="G10" s="6">
        <f t="shared" si="5"/>
        <v>495224.45596000005</v>
      </c>
      <c r="H10" s="9">
        <f t="shared" si="1"/>
        <v>7.9531967713009702E-2</v>
      </c>
      <c r="I10" s="9">
        <v>0.05</v>
      </c>
      <c r="J10" s="6">
        <f t="shared" si="2"/>
        <v>311336.73050000001</v>
      </c>
      <c r="K10" s="6">
        <f t="shared" si="6"/>
        <v>183887.72546000005</v>
      </c>
      <c r="L10" s="10">
        <f t="shared" si="3"/>
        <v>2.9531967713009699E-2</v>
      </c>
      <c r="M10" s="6">
        <v>15000</v>
      </c>
      <c r="N10" s="6">
        <v>0</v>
      </c>
      <c r="O10" s="6">
        <f t="shared" si="7"/>
        <v>15000</v>
      </c>
      <c r="P10" s="11">
        <f t="shared" si="8"/>
        <v>8.1571513065796533E-2</v>
      </c>
      <c r="Q10" s="6">
        <f t="shared" si="9"/>
        <v>168887.72546000005</v>
      </c>
      <c r="R10" s="11">
        <f t="shared" si="4"/>
        <v>2.7123000422849246E-2</v>
      </c>
      <c r="S10" s="12">
        <f t="shared" si="10"/>
        <v>3.3112842740168444E-2</v>
      </c>
      <c r="T10" s="12">
        <f t="shared" si="11"/>
        <v>0.68326669677595209</v>
      </c>
    </row>
    <row r="11" spans="1:28" x14ac:dyDescent="0.25">
      <c r="A11" s="5" t="s">
        <v>28</v>
      </c>
      <c r="B11" s="6">
        <v>5103496.33</v>
      </c>
      <c r="C11" s="7">
        <v>3.0300000000000001E-2</v>
      </c>
      <c r="D11" s="6">
        <v>154604.51</v>
      </c>
      <c r="E11" s="8">
        <v>0.05</v>
      </c>
      <c r="F11" s="6">
        <f t="shared" si="0"/>
        <v>247444.59100000001</v>
      </c>
      <c r="G11" s="6">
        <f t="shared" si="5"/>
        <v>402049.10100000002</v>
      </c>
      <c r="H11" s="9">
        <f t="shared" si="1"/>
        <v>7.8779149626624703E-2</v>
      </c>
      <c r="I11" s="9">
        <v>0.05</v>
      </c>
      <c r="J11" s="6">
        <f t="shared" si="2"/>
        <v>255174.81650000002</v>
      </c>
      <c r="K11" s="6">
        <f t="shared" si="6"/>
        <v>146874.28450000001</v>
      </c>
      <c r="L11" s="10">
        <f t="shared" si="3"/>
        <v>2.8779149626624697E-2</v>
      </c>
      <c r="M11" s="6">
        <v>8000</v>
      </c>
      <c r="N11" s="6">
        <v>0</v>
      </c>
      <c r="O11" s="6">
        <f t="shared" si="7"/>
        <v>8000</v>
      </c>
      <c r="P11" s="11">
        <f t="shared" si="8"/>
        <v>5.4468350448372733E-2</v>
      </c>
      <c r="Q11" s="6">
        <f t="shared" si="9"/>
        <v>138874.28450000001</v>
      </c>
      <c r="R11" s="11">
        <f t="shared" si="4"/>
        <v>2.7211596819155547E-2</v>
      </c>
      <c r="S11" s="12">
        <f t="shared" si="10"/>
        <v>2.713962967506604E-2</v>
      </c>
      <c r="T11" s="12">
        <f t="shared" si="11"/>
        <v>0.71040632645101809</v>
      </c>
    </row>
    <row r="12" spans="1:28" x14ac:dyDescent="0.25">
      <c r="A12" s="5" t="s">
        <v>29</v>
      </c>
      <c r="B12" s="6">
        <v>4843884</v>
      </c>
      <c r="C12" s="7">
        <v>2.29E-2</v>
      </c>
      <c r="D12" s="6">
        <v>110743.65</v>
      </c>
      <c r="E12" s="8">
        <v>3.2500000000000001E-2</v>
      </c>
      <c r="F12" s="6">
        <f t="shared" si="0"/>
        <v>153827.06137499999</v>
      </c>
      <c r="G12" s="6">
        <f t="shared" si="5"/>
        <v>264570.71137499996</v>
      </c>
      <c r="H12" s="9">
        <f t="shared" si="1"/>
        <v>5.4619539067203085E-2</v>
      </c>
      <c r="I12" s="9">
        <v>0.04</v>
      </c>
      <c r="J12" s="6">
        <f t="shared" si="2"/>
        <v>193755.36000000002</v>
      </c>
      <c r="K12" s="6">
        <f t="shared" si="6"/>
        <v>70815.35137499994</v>
      </c>
      <c r="L12" s="10">
        <f t="shared" si="3"/>
        <v>1.4619539067203082E-2</v>
      </c>
      <c r="M12" s="6">
        <v>4000</v>
      </c>
      <c r="N12" s="6">
        <v>0</v>
      </c>
      <c r="O12" s="6">
        <f t="shared" si="7"/>
        <v>4000</v>
      </c>
      <c r="P12" s="11">
        <f t="shared" si="8"/>
        <v>5.6484927665163387E-2</v>
      </c>
      <c r="Q12" s="6">
        <f t="shared" si="9"/>
        <v>66815.35137499994</v>
      </c>
      <c r="R12" s="11">
        <f t="shared" si="4"/>
        <v>1.3793755460494087E-2</v>
      </c>
      <c r="S12" s="12">
        <f t="shared" si="10"/>
        <v>2.5759050158654193E-2</v>
      </c>
      <c r="T12" s="12">
        <f t="shared" si="11"/>
        <v>0.7361653766096723</v>
      </c>
    </row>
    <row r="13" spans="1:28" x14ac:dyDescent="0.25">
      <c r="A13" s="5" t="s">
        <v>30</v>
      </c>
      <c r="B13" s="6">
        <v>3526889</v>
      </c>
      <c r="C13" s="7">
        <v>6.4600000000000005E-2</v>
      </c>
      <c r="D13" s="6">
        <v>227916.84</v>
      </c>
      <c r="E13" s="8">
        <v>4.3499999999999997E-2</v>
      </c>
      <c r="F13" s="6">
        <f t="shared" si="0"/>
        <v>143505.28896000001</v>
      </c>
      <c r="G13" s="6">
        <f t="shared" si="5"/>
        <v>371422.12896</v>
      </c>
      <c r="H13" s="9">
        <f t="shared" si="1"/>
        <v>0.10531154480903708</v>
      </c>
      <c r="I13" s="9">
        <v>0.05</v>
      </c>
      <c r="J13" s="6">
        <f t="shared" si="2"/>
        <v>176344.45</v>
      </c>
      <c r="K13" s="6">
        <f t="shared" si="6"/>
        <v>195077.67895999999</v>
      </c>
      <c r="L13" s="10">
        <f t="shared" si="3"/>
        <v>5.5311544809037085E-2</v>
      </c>
      <c r="M13" s="6">
        <v>10000</v>
      </c>
      <c r="N13" s="6">
        <v>0</v>
      </c>
      <c r="O13" s="6">
        <f t="shared" si="7"/>
        <v>10000</v>
      </c>
      <c r="P13" s="11">
        <f t="shared" si="8"/>
        <v>5.1261631024687684E-2</v>
      </c>
      <c r="Q13" s="6">
        <f t="shared" si="9"/>
        <v>185077.67895999999</v>
      </c>
      <c r="R13" s="11">
        <f t="shared" si="4"/>
        <v>5.2476184807630742E-2</v>
      </c>
      <c r="S13" s="12">
        <f t="shared" si="10"/>
        <v>1.875546785492917E-2</v>
      </c>
      <c r="T13" s="12">
        <f t="shared" si="11"/>
        <v>0.7549208444646015</v>
      </c>
    </row>
    <row r="14" spans="1:28" x14ac:dyDescent="0.25">
      <c r="A14" s="5" t="s">
        <v>31</v>
      </c>
      <c r="B14" s="6">
        <v>2887339</v>
      </c>
      <c r="C14" s="7">
        <v>1.03E-2</v>
      </c>
      <c r="D14" s="6">
        <v>29770.55</v>
      </c>
      <c r="E14" s="8">
        <v>2.41E-2</v>
      </c>
      <c r="F14" s="6">
        <f t="shared" si="0"/>
        <v>68867.399644999998</v>
      </c>
      <c r="G14" s="6">
        <f t="shared" si="5"/>
        <v>98637.949645000001</v>
      </c>
      <c r="H14" s="9">
        <f t="shared" si="1"/>
        <v>3.4162233684718005E-2</v>
      </c>
      <c r="I14" s="9">
        <v>0.06</v>
      </c>
      <c r="J14" s="6">
        <f t="shared" si="2"/>
        <v>173240.34</v>
      </c>
      <c r="K14" s="6">
        <f t="shared" si="6"/>
        <v>-74602.390354999996</v>
      </c>
      <c r="L14" s="10">
        <f t="shared" si="3"/>
        <v>-2.5837766315281993E-2</v>
      </c>
      <c r="M14" s="6">
        <v>0</v>
      </c>
      <c r="N14" s="6">
        <v>0</v>
      </c>
      <c r="O14" s="6">
        <f t="shared" si="7"/>
        <v>0</v>
      </c>
      <c r="P14" s="11">
        <f t="shared" si="8"/>
        <v>0</v>
      </c>
      <c r="Q14" s="6">
        <f t="shared" si="9"/>
        <v>-74602.390354999996</v>
      </c>
      <c r="R14" s="11">
        <f t="shared" si="4"/>
        <v>-2.5837766315281993E-2</v>
      </c>
      <c r="S14" s="12">
        <f t="shared" si="10"/>
        <v>1.5354436672314705E-2</v>
      </c>
      <c r="T14" s="12">
        <f t="shared" si="11"/>
        <v>0.77027528113691623</v>
      </c>
    </row>
    <row r="15" spans="1:28" x14ac:dyDescent="0.25">
      <c r="A15" s="5" t="s">
        <v>32</v>
      </c>
      <c r="B15" s="6">
        <v>2740557.3</v>
      </c>
      <c r="C15" s="7">
        <v>5.21E-2</v>
      </c>
      <c r="D15" s="6">
        <v>142718.06</v>
      </c>
      <c r="E15" s="8">
        <v>7.0000000000000007E-2</v>
      </c>
      <c r="F15" s="6">
        <f t="shared" si="0"/>
        <v>181848.74679999999</v>
      </c>
      <c r="G15" s="6">
        <f t="shared" si="5"/>
        <v>324566.80680000002</v>
      </c>
      <c r="H15" s="9">
        <f t="shared" si="1"/>
        <v>0.11843095081427418</v>
      </c>
      <c r="I15" s="9">
        <v>0.03</v>
      </c>
      <c r="J15" s="6">
        <f t="shared" si="2"/>
        <v>82216.718999999997</v>
      </c>
      <c r="K15" s="6">
        <f t="shared" si="6"/>
        <v>242350.08780000004</v>
      </c>
      <c r="L15" s="10">
        <f t="shared" si="3"/>
        <v>8.8430950814274184E-2</v>
      </c>
      <c r="M15" s="6">
        <v>0</v>
      </c>
      <c r="N15" s="6">
        <v>0</v>
      </c>
      <c r="O15" s="6">
        <f t="shared" si="7"/>
        <v>0</v>
      </c>
      <c r="P15" s="11">
        <f t="shared" si="8"/>
        <v>0</v>
      </c>
      <c r="Q15" s="6">
        <f t="shared" si="9"/>
        <v>242350.08780000004</v>
      </c>
      <c r="R15" s="11">
        <f t="shared" si="4"/>
        <v>8.8430950814274184E-2</v>
      </c>
      <c r="S15" s="12">
        <f t="shared" si="10"/>
        <v>1.457387355959926E-2</v>
      </c>
      <c r="T15" s="12">
        <f t="shared" si="11"/>
        <v>0.78484915469651551</v>
      </c>
    </row>
    <row r="16" spans="1:28" x14ac:dyDescent="0.25">
      <c r="A16" s="5" t="s">
        <v>33</v>
      </c>
      <c r="B16" s="6">
        <v>2668563.96</v>
      </c>
      <c r="C16" s="7">
        <v>4.8599999999999997E-2</v>
      </c>
      <c r="D16" s="6">
        <v>129747.17</v>
      </c>
      <c r="E16" s="8">
        <v>2.5000000000000001E-2</v>
      </c>
      <c r="F16" s="6">
        <f t="shared" si="0"/>
        <v>63470.419750000001</v>
      </c>
      <c r="G16" s="6">
        <f t="shared" si="5"/>
        <v>193217.58974999998</v>
      </c>
      <c r="H16" s="9">
        <f t="shared" si="1"/>
        <v>7.2405081027175369E-2</v>
      </c>
      <c r="I16" s="9">
        <v>0.05</v>
      </c>
      <c r="J16" s="6">
        <f t="shared" si="2"/>
        <v>133428.198</v>
      </c>
      <c r="K16" s="6">
        <f t="shared" si="6"/>
        <v>59789.391749999981</v>
      </c>
      <c r="L16" s="10">
        <f t="shared" si="3"/>
        <v>2.2405081027175373E-2</v>
      </c>
      <c r="M16" s="6">
        <v>0</v>
      </c>
      <c r="N16" s="6">
        <v>0</v>
      </c>
      <c r="O16" s="6">
        <f t="shared" si="7"/>
        <v>0</v>
      </c>
      <c r="P16" s="11">
        <f t="shared" si="8"/>
        <v>0</v>
      </c>
      <c r="Q16" s="6">
        <f t="shared" si="9"/>
        <v>59789.391749999981</v>
      </c>
      <c r="R16" s="11">
        <f t="shared" si="4"/>
        <v>2.2405081027175373E-2</v>
      </c>
      <c r="S16" s="12">
        <f t="shared" si="10"/>
        <v>1.4191023752265096E-2</v>
      </c>
      <c r="T16" s="12">
        <f t="shared" si="11"/>
        <v>0.79904017844878061</v>
      </c>
    </row>
    <row r="17" spans="1:20" x14ac:dyDescent="0.25">
      <c r="A17" s="5" t="s">
        <v>34</v>
      </c>
      <c r="B17" s="6">
        <v>2656042.0499999998</v>
      </c>
      <c r="C17" s="7">
        <v>5.2600000000000001E-2</v>
      </c>
      <c r="D17" s="6">
        <v>139600.03</v>
      </c>
      <c r="E17" s="8">
        <v>0.04</v>
      </c>
      <c r="F17" s="6">
        <f t="shared" si="0"/>
        <v>100657.6808</v>
      </c>
      <c r="G17" s="6">
        <f t="shared" si="5"/>
        <v>240257.7108</v>
      </c>
      <c r="H17" s="9">
        <f t="shared" si="1"/>
        <v>9.0457043328813269E-2</v>
      </c>
      <c r="I17" s="9">
        <v>0.05</v>
      </c>
      <c r="J17" s="6">
        <f t="shared" si="2"/>
        <v>132802.10250000001</v>
      </c>
      <c r="K17" s="6">
        <f t="shared" si="6"/>
        <v>107455.60829999999</v>
      </c>
      <c r="L17" s="10">
        <f t="shared" si="3"/>
        <v>4.0457043328813259E-2</v>
      </c>
      <c r="M17" s="6">
        <v>0</v>
      </c>
      <c r="N17" s="6">
        <v>0</v>
      </c>
      <c r="O17" s="6">
        <f t="shared" si="7"/>
        <v>0</v>
      </c>
      <c r="P17" s="11">
        <f t="shared" si="8"/>
        <v>0</v>
      </c>
      <c r="Q17" s="6">
        <f t="shared" si="9"/>
        <v>107455.60829999999</v>
      </c>
      <c r="R17" s="11">
        <f t="shared" si="4"/>
        <v>4.0457043328813259E-2</v>
      </c>
      <c r="S17" s="12">
        <f t="shared" si="10"/>
        <v>1.4124434108959815E-2</v>
      </c>
      <c r="T17" s="12">
        <f t="shared" si="11"/>
        <v>0.81316461255774042</v>
      </c>
    </row>
    <row r="18" spans="1:20" x14ac:dyDescent="0.25">
      <c r="A18" s="5" t="s">
        <v>35</v>
      </c>
      <c r="B18" s="6">
        <v>2348500</v>
      </c>
      <c r="C18" s="7">
        <v>2.1999999999999999E-2</v>
      </c>
      <c r="D18" s="6">
        <v>51747.79</v>
      </c>
      <c r="E18" s="8">
        <v>0</v>
      </c>
      <c r="F18" s="6">
        <f t="shared" si="0"/>
        <v>0</v>
      </c>
      <c r="G18" s="6">
        <f t="shared" si="5"/>
        <v>51747.79</v>
      </c>
      <c r="H18" s="9">
        <f t="shared" si="1"/>
        <v>2.2034400681285926E-2</v>
      </c>
      <c r="I18" s="9">
        <v>0.04</v>
      </c>
      <c r="J18" s="6">
        <f t="shared" si="2"/>
        <v>93940</v>
      </c>
      <c r="K18" s="6">
        <f t="shared" si="6"/>
        <v>-42192.21</v>
      </c>
      <c r="L18" s="10">
        <f t="shared" si="3"/>
        <v>-1.7965599318714071E-2</v>
      </c>
      <c r="M18" s="6">
        <v>3500</v>
      </c>
      <c r="N18" s="6">
        <v>0</v>
      </c>
      <c r="O18" s="6">
        <f t="shared" si="7"/>
        <v>3500</v>
      </c>
      <c r="P18" s="11">
        <f t="shared" si="8"/>
        <v>-8.2953701643028413E-2</v>
      </c>
      <c r="Q18" s="6">
        <f t="shared" si="9"/>
        <v>-45692.21</v>
      </c>
      <c r="R18" s="11">
        <f t="shared" si="4"/>
        <v>-1.9455912284436876E-2</v>
      </c>
      <c r="S18" s="12">
        <f t="shared" si="10"/>
        <v>1.248897151492467E-2</v>
      </c>
      <c r="T18" s="12">
        <f t="shared" si="11"/>
        <v>0.82565358407266509</v>
      </c>
    </row>
    <row r="19" spans="1:20" x14ac:dyDescent="0.25">
      <c r="A19" s="5" t="s">
        <v>36</v>
      </c>
      <c r="B19" s="6">
        <v>2259602</v>
      </c>
      <c r="C19" s="7">
        <v>5.1700000000000003E-2</v>
      </c>
      <c r="D19" s="6">
        <v>116838.13</v>
      </c>
      <c r="E19" s="8">
        <v>5.4100000000000002E-2</v>
      </c>
      <c r="F19" s="6">
        <f t="shared" si="0"/>
        <v>115923.52536700001</v>
      </c>
      <c r="G19" s="6">
        <f t="shared" si="5"/>
        <v>232761.65536700003</v>
      </c>
      <c r="H19" s="9">
        <f t="shared" si="1"/>
        <v>0.10301002360902496</v>
      </c>
      <c r="I19" s="9">
        <v>0.05</v>
      </c>
      <c r="J19" s="6">
        <f t="shared" si="2"/>
        <v>112980.1</v>
      </c>
      <c r="K19" s="6">
        <f t="shared" si="6"/>
        <v>119781.55536700002</v>
      </c>
      <c r="L19" s="10">
        <f t="shared" si="3"/>
        <v>5.3010023609024959E-2</v>
      </c>
      <c r="M19" s="6">
        <v>9000</v>
      </c>
      <c r="N19" s="6">
        <v>0</v>
      </c>
      <c r="O19" s="6">
        <f t="shared" si="7"/>
        <v>9000</v>
      </c>
      <c r="P19" s="11">
        <f t="shared" si="8"/>
        <v>7.5136776880420378E-2</v>
      </c>
      <c r="Q19" s="6">
        <f t="shared" si="9"/>
        <v>110781.55536700002</v>
      </c>
      <c r="R19" s="11">
        <f t="shared" si="4"/>
        <v>4.9027021292687836E-2</v>
      </c>
      <c r="S19" s="12">
        <f t="shared" si="10"/>
        <v>1.2016225255723574E-2</v>
      </c>
      <c r="T19" s="12">
        <f t="shared" si="11"/>
        <v>0.83766980932838864</v>
      </c>
    </row>
    <row r="20" spans="1:20" x14ac:dyDescent="0.25">
      <c r="A20" s="5" t="s">
        <v>37</v>
      </c>
      <c r="B20" s="6">
        <v>2154391</v>
      </c>
      <c r="C20" s="7">
        <v>5.0299999999999997E-2</v>
      </c>
      <c r="D20" s="6">
        <v>108348.36</v>
      </c>
      <c r="E20" s="8">
        <v>0</v>
      </c>
      <c r="F20" s="6">
        <f t="shared" si="0"/>
        <v>0</v>
      </c>
      <c r="G20" s="6">
        <f t="shared" si="5"/>
        <v>108348.36</v>
      </c>
      <c r="H20" s="9">
        <f t="shared" si="1"/>
        <v>5.0291873666386461E-2</v>
      </c>
      <c r="I20" s="9">
        <v>0.05</v>
      </c>
      <c r="J20" s="6">
        <f t="shared" si="2"/>
        <v>107719.55</v>
      </c>
      <c r="K20" s="6">
        <f t="shared" si="6"/>
        <v>628.80999999999767</v>
      </c>
      <c r="L20" s="10">
        <f t="shared" si="3"/>
        <v>2.9187366638646267E-4</v>
      </c>
      <c r="M20" s="6">
        <v>0</v>
      </c>
      <c r="N20" s="6">
        <v>0</v>
      </c>
      <c r="O20" s="6">
        <f t="shared" si="7"/>
        <v>0</v>
      </c>
      <c r="P20" s="11">
        <f t="shared" si="8"/>
        <v>0</v>
      </c>
      <c r="Q20" s="6">
        <f t="shared" si="9"/>
        <v>628.80999999999767</v>
      </c>
      <c r="R20" s="11">
        <f t="shared" si="4"/>
        <v>2.9187366638646267E-4</v>
      </c>
      <c r="S20" s="12">
        <f t="shared" si="10"/>
        <v>1.1456728903985556E-2</v>
      </c>
      <c r="T20" s="12">
        <f t="shared" si="11"/>
        <v>0.84912653823237416</v>
      </c>
    </row>
    <row r="21" spans="1:20" x14ac:dyDescent="0.25">
      <c r="A21" s="5" t="s">
        <v>38</v>
      </c>
      <c r="B21" s="6">
        <v>2049084.74</v>
      </c>
      <c r="C21" s="7">
        <v>2.5600000000000001E-2</v>
      </c>
      <c r="D21" s="6">
        <v>52494.3</v>
      </c>
      <c r="E21" s="8">
        <v>3.5000000000000003E-2</v>
      </c>
      <c r="F21" s="6">
        <f t="shared" si="0"/>
        <v>69880.665399999998</v>
      </c>
      <c r="G21" s="6">
        <f t="shared" si="5"/>
        <v>122374.9654</v>
      </c>
      <c r="H21" s="9">
        <f t="shared" si="1"/>
        <v>5.9721768949389568E-2</v>
      </c>
      <c r="I21" s="9">
        <v>0.05</v>
      </c>
      <c r="J21" s="6">
        <f t="shared" si="2"/>
        <v>102454.23700000001</v>
      </c>
      <c r="K21" s="6">
        <f t="shared" si="6"/>
        <v>19920.728399999993</v>
      </c>
      <c r="L21" s="10">
        <f t="shared" si="3"/>
        <v>9.7217689493895657E-3</v>
      </c>
      <c r="M21" s="6">
        <v>0</v>
      </c>
      <c r="N21" s="6">
        <v>0</v>
      </c>
      <c r="O21" s="6">
        <f t="shared" si="7"/>
        <v>0</v>
      </c>
      <c r="P21" s="11">
        <f t="shared" si="8"/>
        <v>0</v>
      </c>
      <c r="Q21" s="6">
        <f t="shared" si="9"/>
        <v>19920.728399999993</v>
      </c>
      <c r="R21" s="11">
        <f t="shared" si="4"/>
        <v>9.7217689493895657E-3</v>
      </c>
      <c r="S21" s="12">
        <f t="shared" si="10"/>
        <v>1.0896725973824494E-2</v>
      </c>
      <c r="T21" s="12">
        <f t="shared" si="11"/>
        <v>0.86002326420619868</v>
      </c>
    </row>
    <row r="22" spans="1:20" x14ac:dyDescent="0.25">
      <c r="A22" s="5" t="s">
        <v>39</v>
      </c>
      <c r="B22" s="6">
        <v>1895919.49</v>
      </c>
      <c r="C22" s="7">
        <v>4.9000000000000002E-2</v>
      </c>
      <c r="D22" s="6">
        <v>92850.4</v>
      </c>
      <c r="E22" s="8">
        <v>0</v>
      </c>
      <c r="F22" s="6">
        <f t="shared" si="0"/>
        <v>0</v>
      </c>
      <c r="G22" s="6">
        <f t="shared" si="5"/>
        <v>92850.4</v>
      </c>
      <c r="H22" s="9">
        <f t="shared" si="1"/>
        <v>4.8973809536606426E-2</v>
      </c>
      <c r="I22" s="9">
        <v>0.05</v>
      </c>
      <c r="J22" s="6">
        <f t="shared" si="2"/>
        <v>94795.974500000011</v>
      </c>
      <c r="K22" s="6">
        <f t="shared" si="6"/>
        <v>-1945.574500000017</v>
      </c>
      <c r="L22" s="10">
        <f t="shared" si="3"/>
        <v>-1.0261904633935785E-3</v>
      </c>
      <c r="M22" s="6">
        <v>0</v>
      </c>
      <c r="N22" s="6">
        <v>0</v>
      </c>
      <c r="O22" s="6">
        <f t="shared" si="7"/>
        <v>0</v>
      </c>
      <c r="P22" s="11">
        <f t="shared" si="8"/>
        <v>0</v>
      </c>
      <c r="Q22" s="6">
        <f t="shared" si="9"/>
        <v>-1945.574500000017</v>
      </c>
      <c r="R22" s="11">
        <f t="shared" si="4"/>
        <v>-1.0261904633935785E-3</v>
      </c>
      <c r="S22" s="12">
        <f t="shared" si="10"/>
        <v>1.0082216097594425E-2</v>
      </c>
      <c r="T22" s="12">
        <f t="shared" si="11"/>
        <v>0.87010548030379309</v>
      </c>
    </row>
    <row r="23" spans="1:20" x14ac:dyDescent="0.25">
      <c r="A23" s="5" t="s">
        <v>40</v>
      </c>
      <c r="B23" s="6">
        <v>1823456</v>
      </c>
      <c r="C23" s="7">
        <v>5.7799999999999997E-2</v>
      </c>
      <c r="D23" s="6">
        <v>105364.41</v>
      </c>
      <c r="E23" s="8">
        <v>1.4500000000000001E-2</v>
      </c>
      <c r="F23" s="6">
        <f t="shared" si="0"/>
        <v>24912.328055000002</v>
      </c>
      <c r="G23" s="6">
        <f t="shared" si="5"/>
        <v>130276.73805500001</v>
      </c>
      <c r="H23" s="9">
        <f t="shared" si="1"/>
        <v>7.1444958394937974E-2</v>
      </c>
      <c r="I23" s="9">
        <v>0.05</v>
      </c>
      <c r="J23" s="6">
        <f t="shared" si="2"/>
        <v>91172.800000000003</v>
      </c>
      <c r="K23" s="6">
        <f t="shared" si="6"/>
        <v>39103.938055000006</v>
      </c>
      <c r="L23" s="10">
        <f t="shared" si="3"/>
        <v>2.1444958394937968E-2</v>
      </c>
      <c r="M23" s="6">
        <v>0</v>
      </c>
      <c r="N23" s="6">
        <v>0</v>
      </c>
      <c r="O23" s="6">
        <f t="shared" si="7"/>
        <v>0</v>
      </c>
      <c r="P23" s="11">
        <f t="shared" si="8"/>
        <v>0</v>
      </c>
      <c r="Q23" s="6">
        <f t="shared" si="9"/>
        <v>39103.938055000006</v>
      </c>
      <c r="R23" s="11">
        <f t="shared" si="4"/>
        <v>2.1444958394937968E-2</v>
      </c>
      <c r="S23" s="12">
        <f t="shared" si="10"/>
        <v>9.6968661029246239E-3</v>
      </c>
      <c r="T23" s="12">
        <f t="shared" si="11"/>
        <v>0.87980234640671773</v>
      </c>
    </row>
    <row r="24" spans="1:20" x14ac:dyDescent="0.25">
      <c r="A24" s="5" t="s">
        <v>41</v>
      </c>
      <c r="B24" s="6">
        <v>1710291</v>
      </c>
      <c r="C24" s="7">
        <v>4.8300000000000003E-2</v>
      </c>
      <c r="D24" s="6">
        <v>82624.56</v>
      </c>
      <c r="E24" s="8">
        <v>0.02</v>
      </c>
      <c r="F24" s="6">
        <f t="shared" si="0"/>
        <v>32553.328799999999</v>
      </c>
      <c r="G24" s="6">
        <f t="shared" si="5"/>
        <v>115177.8888</v>
      </c>
      <c r="H24" s="9">
        <f t="shared" si="1"/>
        <v>6.7344030226435148E-2</v>
      </c>
      <c r="I24" s="9">
        <v>0.05</v>
      </c>
      <c r="J24" s="6">
        <f t="shared" si="2"/>
        <v>85514.55</v>
      </c>
      <c r="K24" s="6">
        <f t="shared" si="6"/>
        <v>29663.338799999998</v>
      </c>
      <c r="L24" s="10">
        <f t="shared" si="3"/>
        <v>1.7344030226435148E-2</v>
      </c>
      <c r="M24" s="6">
        <v>0</v>
      </c>
      <c r="N24" s="6">
        <v>0</v>
      </c>
      <c r="O24" s="6">
        <f t="shared" si="7"/>
        <v>0</v>
      </c>
      <c r="P24" s="11">
        <f t="shared" si="8"/>
        <v>0</v>
      </c>
      <c r="Q24" s="6">
        <f t="shared" si="9"/>
        <v>29663.338799999998</v>
      </c>
      <c r="R24" s="11">
        <f t="shared" si="4"/>
        <v>1.7344030226435148E-2</v>
      </c>
      <c r="S24" s="12">
        <f t="shared" si="10"/>
        <v>9.0950715696112537E-3</v>
      </c>
      <c r="T24" s="12">
        <f t="shared" si="11"/>
        <v>0.88889741797632893</v>
      </c>
    </row>
    <row r="25" spans="1:20" x14ac:dyDescent="0.25">
      <c r="A25" s="5" t="s">
        <v>42</v>
      </c>
      <c r="B25" s="6">
        <v>1414983.2</v>
      </c>
      <c r="C25" s="7">
        <v>4.5999999999999999E-2</v>
      </c>
      <c r="D25" s="6">
        <v>65120.47</v>
      </c>
      <c r="E25" s="8">
        <v>1.0999999999999999E-2</v>
      </c>
      <c r="F25" s="6">
        <f t="shared" si="0"/>
        <v>14848.490029999999</v>
      </c>
      <c r="G25" s="6">
        <f t="shared" si="5"/>
        <v>79968.960030000002</v>
      </c>
      <c r="H25" s="9">
        <f t="shared" si="1"/>
        <v>5.6515837099691366E-2</v>
      </c>
      <c r="I25" s="9">
        <v>0.05</v>
      </c>
      <c r="J25" s="6">
        <f t="shared" si="2"/>
        <v>70749.16</v>
      </c>
      <c r="K25" s="6">
        <f t="shared" si="6"/>
        <v>9219.8000299999985</v>
      </c>
      <c r="L25" s="10">
        <f t="shared" si="3"/>
        <v>6.5158370996913594E-3</v>
      </c>
      <c r="M25" s="6">
        <v>0</v>
      </c>
      <c r="N25" s="6">
        <v>0</v>
      </c>
      <c r="O25" s="6">
        <f t="shared" si="7"/>
        <v>0</v>
      </c>
      <c r="P25" s="11">
        <f t="shared" si="8"/>
        <v>0</v>
      </c>
      <c r="Q25" s="6">
        <f t="shared" si="9"/>
        <v>9219.8000299999985</v>
      </c>
      <c r="R25" s="11">
        <f t="shared" si="4"/>
        <v>6.5158370996913594E-3</v>
      </c>
      <c r="S25" s="12">
        <f t="shared" si="10"/>
        <v>7.5246688860536332E-3</v>
      </c>
      <c r="T25" s="12">
        <f t="shared" si="11"/>
        <v>0.89642208686238256</v>
      </c>
    </row>
    <row r="26" spans="1:20" x14ac:dyDescent="0.25">
      <c r="A26" s="5" t="s">
        <v>43</v>
      </c>
      <c r="B26" s="6">
        <v>1414360.62</v>
      </c>
      <c r="C26" s="7">
        <v>4.5600000000000002E-2</v>
      </c>
      <c r="D26" s="6">
        <v>64474.96</v>
      </c>
      <c r="E26" s="8">
        <v>0</v>
      </c>
      <c r="F26" s="6">
        <f t="shared" si="0"/>
        <v>0</v>
      </c>
      <c r="G26" s="6">
        <f t="shared" si="5"/>
        <v>64474.96</v>
      </c>
      <c r="H26" s="9">
        <f t="shared" si="1"/>
        <v>4.5585941158344745E-2</v>
      </c>
      <c r="I26" s="9">
        <f>IF(C26&gt;0,C26/2,0)</f>
        <v>2.2800000000000001E-2</v>
      </c>
      <c r="J26" s="6">
        <f t="shared" si="2"/>
        <v>32247.422136000005</v>
      </c>
      <c r="K26" s="6">
        <f t="shared" si="6"/>
        <v>32227.537863999994</v>
      </c>
      <c r="L26" s="10">
        <f t="shared" si="3"/>
        <v>2.2785941158344744E-2</v>
      </c>
      <c r="M26" s="6">
        <v>0</v>
      </c>
      <c r="N26" s="6">
        <v>0</v>
      </c>
      <c r="O26" s="6">
        <f t="shared" si="7"/>
        <v>0</v>
      </c>
      <c r="P26" s="11">
        <f t="shared" si="8"/>
        <v>0</v>
      </c>
      <c r="Q26" s="6">
        <f t="shared" si="9"/>
        <v>32227.537863999994</v>
      </c>
      <c r="R26" s="11">
        <f t="shared" si="4"/>
        <v>2.2785941158344744E-2</v>
      </c>
      <c r="S26" s="12">
        <f t="shared" si="10"/>
        <v>7.5213580987912275E-3</v>
      </c>
      <c r="T26" s="12">
        <f t="shared" si="11"/>
        <v>0.90394344496117374</v>
      </c>
    </row>
    <row r="27" spans="1:20" x14ac:dyDescent="0.25">
      <c r="A27" s="5" t="s">
        <v>44</v>
      </c>
      <c r="B27" s="6">
        <v>1315206</v>
      </c>
      <c r="C27" s="7">
        <v>4.0599999999999997E-2</v>
      </c>
      <c r="D27" s="6">
        <v>53397.55</v>
      </c>
      <c r="E27" s="8">
        <v>0</v>
      </c>
      <c r="F27" s="6">
        <f t="shared" si="0"/>
        <v>0</v>
      </c>
      <c r="G27" s="6">
        <f t="shared" si="5"/>
        <v>53397.55</v>
      </c>
      <c r="H27" s="9">
        <f t="shared" si="1"/>
        <v>4.0600141726847352E-2</v>
      </c>
      <c r="I27" s="9">
        <f t="shared" ref="I27:I90" si="12">IF(C27&gt;0,C27/2,0)</f>
        <v>2.0299999999999999E-2</v>
      </c>
      <c r="J27" s="6">
        <f t="shared" si="2"/>
        <v>26698.681799999998</v>
      </c>
      <c r="K27" s="6">
        <f t="shared" si="6"/>
        <v>26698.868200000004</v>
      </c>
      <c r="L27" s="10">
        <f t="shared" si="3"/>
        <v>2.0300141726847357E-2</v>
      </c>
      <c r="M27" s="6">
        <v>0</v>
      </c>
      <c r="N27" s="6">
        <v>0</v>
      </c>
      <c r="O27" s="6">
        <f t="shared" si="7"/>
        <v>0</v>
      </c>
      <c r="P27" s="11">
        <f t="shared" si="8"/>
        <v>0</v>
      </c>
      <c r="Q27" s="6">
        <f t="shared" si="9"/>
        <v>26698.868200000004</v>
      </c>
      <c r="R27" s="11">
        <f t="shared" si="4"/>
        <v>2.0300141726847357E-2</v>
      </c>
      <c r="S27" s="12">
        <f t="shared" si="10"/>
        <v>6.9940686694732876E-3</v>
      </c>
      <c r="T27" s="12">
        <f t="shared" si="11"/>
        <v>0.91093751363064701</v>
      </c>
    </row>
    <row r="28" spans="1:20" x14ac:dyDescent="0.25">
      <c r="A28" s="5" t="s">
        <v>45</v>
      </c>
      <c r="B28" s="6">
        <v>1233560</v>
      </c>
      <c r="C28" s="7">
        <v>5.0299999999999997E-2</v>
      </c>
      <c r="D28" s="6">
        <v>62029.08</v>
      </c>
      <c r="E28" s="8">
        <v>0</v>
      </c>
      <c r="F28" s="6">
        <f t="shared" si="0"/>
        <v>0</v>
      </c>
      <c r="G28" s="6">
        <f t="shared" si="5"/>
        <v>62029.08</v>
      </c>
      <c r="H28" s="9">
        <f t="shared" si="1"/>
        <v>5.0284607153279939E-2</v>
      </c>
      <c r="I28" s="9">
        <f t="shared" si="12"/>
        <v>2.5149999999999999E-2</v>
      </c>
      <c r="J28" s="6">
        <f t="shared" si="2"/>
        <v>31024.034</v>
      </c>
      <c r="K28" s="6">
        <f t="shared" si="6"/>
        <v>31005.046000000002</v>
      </c>
      <c r="L28" s="10">
        <f t="shared" si="3"/>
        <v>2.5134607153279941E-2</v>
      </c>
      <c r="M28" s="6">
        <v>0</v>
      </c>
      <c r="N28" s="6">
        <v>0</v>
      </c>
      <c r="O28" s="6">
        <f t="shared" si="7"/>
        <v>0</v>
      </c>
      <c r="P28" s="11">
        <f t="shared" si="8"/>
        <v>0</v>
      </c>
      <c r="Q28" s="6">
        <f t="shared" si="9"/>
        <v>31005.046000000002</v>
      </c>
      <c r="R28" s="11">
        <f t="shared" si="4"/>
        <v>2.5134607153279941E-2</v>
      </c>
      <c r="S28" s="12">
        <f t="shared" si="10"/>
        <v>6.5598874609114231E-3</v>
      </c>
      <c r="T28" s="12">
        <f t="shared" si="11"/>
        <v>0.91749740109155842</v>
      </c>
    </row>
    <row r="29" spans="1:20" x14ac:dyDescent="0.25">
      <c r="A29" s="5" t="s">
        <v>46</v>
      </c>
      <c r="B29" s="6">
        <v>1192122</v>
      </c>
      <c r="C29" s="7">
        <v>5.8700000000000002E-2</v>
      </c>
      <c r="D29" s="6">
        <v>69962.880000000005</v>
      </c>
      <c r="E29" s="8">
        <v>0</v>
      </c>
      <c r="F29" s="6">
        <f t="shared" si="0"/>
        <v>0</v>
      </c>
      <c r="G29" s="6">
        <f t="shared" si="5"/>
        <v>69962.880000000005</v>
      </c>
      <c r="H29" s="9">
        <f t="shared" si="1"/>
        <v>5.8687684649725451E-2</v>
      </c>
      <c r="I29" s="9">
        <f t="shared" si="12"/>
        <v>2.9350000000000001E-2</v>
      </c>
      <c r="J29" s="6">
        <f t="shared" si="2"/>
        <v>34988.780700000003</v>
      </c>
      <c r="K29" s="6">
        <f t="shared" si="6"/>
        <v>34974.099300000002</v>
      </c>
      <c r="L29" s="10">
        <f t="shared" si="3"/>
        <v>2.933768464972545E-2</v>
      </c>
      <c r="M29" s="6">
        <v>0</v>
      </c>
      <c r="N29" s="6">
        <v>0</v>
      </c>
      <c r="O29" s="6">
        <f t="shared" si="7"/>
        <v>0</v>
      </c>
      <c r="P29" s="11">
        <f t="shared" si="8"/>
        <v>0</v>
      </c>
      <c r="Q29" s="6">
        <f t="shared" si="9"/>
        <v>34974.099300000002</v>
      </c>
      <c r="R29" s="11">
        <f t="shared" si="4"/>
        <v>2.933768464972545E-2</v>
      </c>
      <c r="S29" s="12">
        <f t="shared" si="10"/>
        <v>6.3395263786736331E-3</v>
      </c>
      <c r="T29" s="12">
        <f t="shared" si="11"/>
        <v>0.92383692747023205</v>
      </c>
    </row>
    <row r="30" spans="1:20" x14ac:dyDescent="0.25">
      <c r="A30" s="5" t="s">
        <v>47</v>
      </c>
      <c r="B30" s="6">
        <v>1147258</v>
      </c>
      <c r="C30" s="7">
        <v>6.7599999999999993E-2</v>
      </c>
      <c r="D30" s="6">
        <v>77525.289999999994</v>
      </c>
      <c r="E30" s="8">
        <v>0</v>
      </c>
      <c r="F30" s="6">
        <f t="shared" si="0"/>
        <v>0</v>
      </c>
      <c r="G30" s="6">
        <f t="shared" si="5"/>
        <v>77525.289999999994</v>
      </c>
      <c r="H30" s="9">
        <f t="shared" si="1"/>
        <v>6.7574416565410744E-2</v>
      </c>
      <c r="I30" s="9">
        <f t="shared" si="12"/>
        <v>3.3799999999999997E-2</v>
      </c>
      <c r="J30" s="6">
        <f t="shared" si="2"/>
        <v>38777.320399999997</v>
      </c>
      <c r="K30" s="6">
        <f t="shared" si="6"/>
        <v>38747.969599999997</v>
      </c>
      <c r="L30" s="10">
        <f t="shared" si="3"/>
        <v>3.3774416565410741E-2</v>
      </c>
      <c r="M30" s="6">
        <v>0</v>
      </c>
      <c r="N30" s="6">
        <v>0</v>
      </c>
      <c r="O30" s="6">
        <f t="shared" si="7"/>
        <v>0</v>
      </c>
      <c r="P30" s="11">
        <f t="shared" si="8"/>
        <v>0</v>
      </c>
      <c r="Q30" s="6">
        <f t="shared" si="9"/>
        <v>38747.969599999997</v>
      </c>
      <c r="R30" s="11">
        <f t="shared" si="4"/>
        <v>3.3774416565410741E-2</v>
      </c>
      <c r="S30" s="12">
        <f t="shared" si="10"/>
        <v>6.1009463411834993E-3</v>
      </c>
      <c r="T30" s="12">
        <f t="shared" si="11"/>
        <v>0.92993787381141557</v>
      </c>
    </row>
    <row r="31" spans="1:20" x14ac:dyDescent="0.25">
      <c r="A31" s="5" t="s">
        <v>48</v>
      </c>
      <c r="B31" s="6">
        <v>949581</v>
      </c>
      <c r="C31" s="7">
        <v>0.03</v>
      </c>
      <c r="D31" s="6">
        <v>28516.19</v>
      </c>
      <c r="E31" s="8">
        <v>0</v>
      </c>
      <c r="F31" s="6">
        <f t="shared" si="0"/>
        <v>0</v>
      </c>
      <c r="G31" s="6">
        <f t="shared" si="5"/>
        <v>28516.19</v>
      </c>
      <c r="H31" s="9">
        <f t="shared" si="1"/>
        <v>3.0030287042390275E-2</v>
      </c>
      <c r="I31" s="9">
        <f t="shared" si="12"/>
        <v>1.4999999999999999E-2</v>
      </c>
      <c r="J31" s="6">
        <f t="shared" si="2"/>
        <v>14243.715</v>
      </c>
      <c r="K31" s="6">
        <f t="shared" si="6"/>
        <v>14272.474999999999</v>
      </c>
      <c r="L31" s="10">
        <f t="shared" si="3"/>
        <v>1.5030287042390273E-2</v>
      </c>
      <c r="M31" s="6">
        <v>0</v>
      </c>
      <c r="N31" s="6">
        <v>0</v>
      </c>
      <c r="O31" s="6">
        <f t="shared" si="7"/>
        <v>0</v>
      </c>
      <c r="P31" s="11">
        <f t="shared" si="8"/>
        <v>0</v>
      </c>
      <c r="Q31" s="6">
        <f t="shared" si="9"/>
        <v>14272.474999999999</v>
      </c>
      <c r="R31" s="11">
        <f t="shared" si="4"/>
        <v>1.5030287042390273E-2</v>
      </c>
      <c r="S31" s="12">
        <f t="shared" si="10"/>
        <v>5.0497296402442771E-3</v>
      </c>
      <c r="T31" s="12">
        <f t="shared" si="11"/>
        <v>0.93498760345165988</v>
      </c>
    </row>
    <row r="32" spans="1:20" x14ac:dyDescent="0.25">
      <c r="A32" s="5" t="s">
        <v>49</v>
      </c>
      <c r="B32" s="6">
        <v>933060</v>
      </c>
      <c r="C32" s="7">
        <v>7.0000000000000007E-2</v>
      </c>
      <c r="D32" s="6">
        <v>65314.2</v>
      </c>
      <c r="E32" s="8">
        <v>0</v>
      </c>
      <c r="F32" s="6">
        <f t="shared" si="0"/>
        <v>0</v>
      </c>
      <c r="G32" s="6">
        <f t="shared" si="5"/>
        <v>65314.2</v>
      </c>
      <c r="H32" s="9">
        <f t="shared" si="1"/>
        <v>6.9999999999999993E-2</v>
      </c>
      <c r="I32" s="9">
        <f t="shared" si="12"/>
        <v>3.5000000000000003E-2</v>
      </c>
      <c r="J32" s="6">
        <f t="shared" si="2"/>
        <v>32657.100000000002</v>
      </c>
      <c r="K32" s="6">
        <f t="shared" si="6"/>
        <v>32657.099999999995</v>
      </c>
      <c r="L32" s="10">
        <f t="shared" si="3"/>
        <v>3.4999999999999996E-2</v>
      </c>
      <c r="M32" s="6">
        <v>0</v>
      </c>
      <c r="N32" s="6">
        <v>0</v>
      </c>
      <c r="O32" s="6">
        <f t="shared" si="7"/>
        <v>0</v>
      </c>
      <c r="P32" s="11">
        <f t="shared" si="8"/>
        <v>0</v>
      </c>
      <c r="Q32" s="6">
        <f t="shared" si="9"/>
        <v>32657.099999999995</v>
      </c>
      <c r="R32" s="11">
        <f t="shared" si="4"/>
        <v>3.4999999999999996E-2</v>
      </c>
      <c r="S32" s="12">
        <f t="shared" si="10"/>
        <v>4.9618734348373912E-3</v>
      </c>
      <c r="T32" s="12">
        <f t="shared" si="11"/>
        <v>0.93994947688649721</v>
      </c>
    </row>
    <row r="33" spans="1:20" x14ac:dyDescent="0.25">
      <c r="A33" s="5" t="s">
        <v>50</v>
      </c>
      <c r="B33" s="6">
        <v>905379</v>
      </c>
      <c r="C33" s="7">
        <v>8.6800000000000002E-2</v>
      </c>
      <c r="D33" s="6">
        <v>78576.509999999995</v>
      </c>
      <c r="E33" s="8">
        <v>0</v>
      </c>
      <c r="F33" s="6">
        <f t="shared" si="0"/>
        <v>0</v>
      </c>
      <c r="G33" s="6">
        <f t="shared" si="5"/>
        <v>78576.509999999995</v>
      </c>
      <c r="H33" s="9">
        <f t="shared" si="1"/>
        <v>8.6788527235555496E-2</v>
      </c>
      <c r="I33" s="9">
        <f t="shared" si="12"/>
        <v>4.3400000000000001E-2</v>
      </c>
      <c r="J33" s="6">
        <f t="shared" si="2"/>
        <v>39293.448600000003</v>
      </c>
      <c r="K33" s="6">
        <f t="shared" si="6"/>
        <v>39283.061399999991</v>
      </c>
      <c r="L33" s="10">
        <f t="shared" si="3"/>
        <v>4.3388527235555488E-2</v>
      </c>
      <c r="M33" s="6">
        <v>0</v>
      </c>
      <c r="N33" s="6">
        <v>0</v>
      </c>
      <c r="O33" s="6">
        <f t="shared" si="7"/>
        <v>0</v>
      </c>
      <c r="P33" s="11">
        <f t="shared" si="8"/>
        <v>0</v>
      </c>
      <c r="Q33" s="6">
        <f t="shared" si="9"/>
        <v>39283.061399999991</v>
      </c>
      <c r="R33" s="11">
        <f t="shared" si="4"/>
        <v>4.3388527235555488E-2</v>
      </c>
      <c r="S33" s="12">
        <f t="shared" si="10"/>
        <v>4.814670019676808E-3</v>
      </c>
      <c r="T33" s="12">
        <f t="shared" si="11"/>
        <v>0.94476414690617405</v>
      </c>
    </row>
    <row r="34" spans="1:20" x14ac:dyDescent="0.25">
      <c r="A34" s="5" t="s">
        <v>51</v>
      </c>
      <c r="B34" s="6">
        <v>819776</v>
      </c>
      <c r="C34" s="7">
        <v>3.6900000000000002E-2</v>
      </c>
      <c r="D34" s="6">
        <v>30246.78</v>
      </c>
      <c r="E34" s="8">
        <v>0</v>
      </c>
      <c r="F34" s="6">
        <f t="shared" si="0"/>
        <v>0</v>
      </c>
      <c r="G34" s="6">
        <f t="shared" si="5"/>
        <v>30246.78</v>
      </c>
      <c r="H34" s="9">
        <f t="shared" si="1"/>
        <v>3.6896396088687639E-2</v>
      </c>
      <c r="I34" s="9">
        <f t="shared" si="12"/>
        <v>1.8450000000000001E-2</v>
      </c>
      <c r="J34" s="6">
        <f t="shared" si="2"/>
        <v>15124.867200000001</v>
      </c>
      <c r="K34" s="6">
        <f t="shared" si="6"/>
        <v>15121.912799999998</v>
      </c>
      <c r="L34" s="10">
        <f t="shared" si="3"/>
        <v>1.8446396088687641E-2</v>
      </c>
      <c r="M34" s="6">
        <v>0</v>
      </c>
      <c r="N34" s="6">
        <v>0</v>
      </c>
      <c r="O34" s="6">
        <f t="shared" si="7"/>
        <v>0</v>
      </c>
      <c r="P34" s="11">
        <f t="shared" si="8"/>
        <v>0</v>
      </c>
      <c r="Q34" s="6">
        <f t="shared" si="9"/>
        <v>15121.912799999998</v>
      </c>
      <c r="R34" s="11">
        <f t="shared" si="4"/>
        <v>1.8446396088687641E-2</v>
      </c>
      <c r="S34" s="12">
        <f t="shared" si="10"/>
        <v>4.3594460773339946E-3</v>
      </c>
      <c r="T34" s="12">
        <f t="shared" si="11"/>
        <v>0.94912359298350801</v>
      </c>
    </row>
    <row r="35" spans="1:20" x14ac:dyDescent="0.25">
      <c r="A35" s="5" t="s">
        <v>52</v>
      </c>
      <c r="B35" s="6">
        <v>658593</v>
      </c>
      <c r="C35" s="7">
        <v>5.0099999999999999E-2</v>
      </c>
      <c r="D35" s="6">
        <v>32971.339999999997</v>
      </c>
      <c r="E35" s="8">
        <v>0</v>
      </c>
      <c r="F35" s="6">
        <f t="shared" si="0"/>
        <v>0</v>
      </c>
      <c r="G35" s="6">
        <f t="shared" si="5"/>
        <v>32971.339999999997</v>
      </c>
      <c r="H35" s="9">
        <f t="shared" si="1"/>
        <v>5.0063301614198752E-2</v>
      </c>
      <c r="I35" s="9">
        <f t="shared" si="12"/>
        <v>2.5049999999999999E-2</v>
      </c>
      <c r="J35" s="6">
        <f t="shared" si="2"/>
        <v>16497.754649999999</v>
      </c>
      <c r="K35" s="6">
        <f t="shared" si="6"/>
        <v>16473.585349999998</v>
      </c>
      <c r="L35" s="10">
        <f t="shared" si="3"/>
        <v>2.5013301614198749E-2</v>
      </c>
      <c r="M35" s="6">
        <v>0</v>
      </c>
      <c r="N35" s="6">
        <v>0</v>
      </c>
      <c r="O35" s="6">
        <f t="shared" si="7"/>
        <v>0</v>
      </c>
      <c r="P35" s="11">
        <f t="shared" si="8"/>
        <v>0</v>
      </c>
      <c r="Q35" s="6">
        <f t="shared" si="9"/>
        <v>16473.585349999998</v>
      </c>
      <c r="R35" s="11">
        <f t="shared" si="4"/>
        <v>2.5013301614198749E-2</v>
      </c>
      <c r="S35" s="12">
        <f t="shared" si="10"/>
        <v>3.5022990065696332E-3</v>
      </c>
      <c r="T35" s="12">
        <f t="shared" si="11"/>
        <v>0.95262589199007763</v>
      </c>
    </row>
    <row r="36" spans="1:20" x14ac:dyDescent="0.25">
      <c r="A36" s="5" t="s">
        <v>53</v>
      </c>
      <c r="B36" s="6">
        <v>635980</v>
      </c>
      <c r="C36" s="7">
        <v>6.4000000000000003E-3</v>
      </c>
      <c r="D36" s="6">
        <v>4082.61</v>
      </c>
      <c r="E36" s="8">
        <v>0</v>
      </c>
      <c r="F36" s="6">
        <f t="shared" si="0"/>
        <v>0</v>
      </c>
      <c r="G36" s="6">
        <f t="shared" si="5"/>
        <v>4082.61</v>
      </c>
      <c r="H36" s="9">
        <f t="shared" si="1"/>
        <v>6.4193999811314826E-3</v>
      </c>
      <c r="I36" s="9">
        <f t="shared" si="12"/>
        <v>3.2000000000000002E-3</v>
      </c>
      <c r="J36" s="6">
        <f t="shared" si="2"/>
        <v>2035.1360000000002</v>
      </c>
      <c r="K36" s="6">
        <f t="shared" si="6"/>
        <v>2047.4739999999999</v>
      </c>
      <c r="L36" s="10">
        <f t="shared" si="3"/>
        <v>3.219399981131482E-3</v>
      </c>
      <c r="M36" s="6">
        <v>0</v>
      </c>
      <c r="N36" s="6">
        <v>0</v>
      </c>
      <c r="O36" s="6">
        <f t="shared" si="7"/>
        <v>0</v>
      </c>
      <c r="P36" s="11">
        <f t="shared" si="8"/>
        <v>0</v>
      </c>
      <c r="Q36" s="6">
        <f t="shared" si="9"/>
        <v>2047.4739999999999</v>
      </c>
      <c r="R36" s="11">
        <f t="shared" si="4"/>
        <v>3.219399981131482E-3</v>
      </c>
      <c r="S36" s="12">
        <f t="shared" si="10"/>
        <v>3.3820464569136862E-3</v>
      </c>
      <c r="T36" s="12">
        <f t="shared" si="11"/>
        <v>0.95600793844699128</v>
      </c>
    </row>
    <row r="37" spans="1:20" x14ac:dyDescent="0.25">
      <c r="A37" s="5" t="s">
        <v>54</v>
      </c>
      <c r="B37" s="6">
        <v>635873</v>
      </c>
      <c r="C37" s="7">
        <v>5.2900000000000003E-2</v>
      </c>
      <c r="D37" s="6">
        <v>33656.67</v>
      </c>
      <c r="E37" s="8">
        <v>0</v>
      </c>
      <c r="F37" s="6">
        <f t="shared" si="0"/>
        <v>0</v>
      </c>
      <c r="G37" s="6">
        <f t="shared" si="5"/>
        <v>33656.67</v>
      </c>
      <c r="H37" s="9">
        <f t="shared" si="1"/>
        <v>5.2929861780575675E-2</v>
      </c>
      <c r="I37" s="9">
        <f t="shared" si="12"/>
        <v>2.6450000000000001E-2</v>
      </c>
      <c r="J37" s="6">
        <f t="shared" si="2"/>
        <v>16818.840850000001</v>
      </c>
      <c r="K37" s="6">
        <f t="shared" si="6"/>
        <v>16837.829149999998</v>
      </c>
      <c r="L37" s="10">
        <f t="shared" si="3"/>
        <v>2.6479861780575677E-2</v>
      </c>
      <c r="M37" s="6">
        <v>0</v>
      </c>
      <c r="N37" s="6">
        <v>0</v>
      </c>
      <c r="O37" s="6">
        <f t="shared" si="7"/>
        <v>0</v>
      </c>
      <c r="P37" s="11">
        <f t="shared" si="8"/>
        <v>0</v>
      </c>
      <c r="Q37" s="6">
        <f t="shared" si="9"/>
        <v>16837.829149999998</v>
      </c>
      <c r="R37" s="11">
        <f t="shared" si="4"/>
        <v>2.6479861780575677E-2</v>
      </c>
      <c r="S37" s="12">
        <f t="shared" si="10"/>
        <v>3.3814774469276966E-3</v>
      </c>
      <c r="T37" s="12">
        <f t="shared" si="11"/>
        <v>0.95938941589391902</v>
      </c>
    </row>
    <row r="38" spans="1:20" x14ac:dyDescent="0.25">
      <c r="A38" s="5" t="s">
        <v>55</v>
      </c>
      <c r="B38" s="6">
        <v>633249</v>
      </c>
      <c r="C38" s="7">
        <v>6.3500000000000001E-2</v>
      </c>
      <c r="D38" s="6">
        <v>40218.410000000003</v>
      </c>
      <c r="E38" s="8">
        <v>0</v>
      </c>
      <c r="F38" s="6">
        <f t="shared" si="0"/>
        <v>0</v>
      </c>
      <c r="G38" s="6">
        <f t="shared" si="5"/>
        <v>40218.410000000003</v>
      </c>
      <c r="H38" s="9">
        <f t="shared" si="1"/>
        <v>6.3511209650548212E-2</v>
      </c>
      <c r="I38" s="9">
        <f t="shared" si="12"/>
        <v>3.175E-2</v>
      </c>
      <c r="J38" s="6">
        <f t="shared" si="2"/>
        <v>20105.655750000002</v>
      </c>
      <c r="K38" s="6">
        <f t="shared" si="6"/>
        <v>20112.754250000002</v>
      </c>
      <c r="L38" s="10">
        <f t="shared" si="3"/>
        <v>3.1761209650548204E-2</v>
      </c>
      <c r="M38" s="6">
        <v>0</v>
      </c>
      <c r="N38" s="6">
        <v>0</v>
      </c>
      <c r="O38" s="6">
        <f t="shared" si="7"/>
        <v>0</v>
      </c>
      <c r="P38" s="11">
        <f t="shared" si="8"/>
        <v>0</v>
      </c>
      <c r="Q38" s="6">
        <f t="shared" si="9"/>
        <v>20112.754250000002</v>
      </c>
      <c r="R38" s="11">
        <f t="shared" si="4"/>
        <v>3.1761209650548204E-2</v>
      </c>
      <c r="S38" s="12">
        <f t="shared" si="10"/>
        <v>3.3675234076451068E-3</v>
      </c>
      <c r="T38" s="12">
        <f t="shared" si="11"/>
        <v>0.96275693930156414</v>
      </c>
    </row>
    <row r="39" spans="1:20" x14ac:dyDescent="0.25">
      <c r="A39" s="5" t="s">
        <v>56</v>
      </c>
      <c r="B39" s="6">
        <v>581466</v>
      </c>
      <c r="C39" s="7">
        <v>6.8400000000000002E-2</v>
      </c>
      <c r="D39" s="6">
        <v>39784.92</v>
      </c>
      <c r="E39" s="8">
        <v>0</v>
      </c>
      <c r="F39" s="6">
        <f t="shared" si="0"/>
        <v>0</v>
      </c>
      <c r="G39" s="6">
        <f t="shared" si="5"/>
        <v>39784.92</v>
      </c>
      <c r="H39" s="9">
        <f t="shared" si="1"/>
        <v>6.8421747789208648E-2</v>
      </c>
      <c r="I39" s="9">
        <f t="shared" si="12"/>
        <v>3.4200000000000001E-2</v>
      </c>
      <c r="J39" s="6">
        <f t="shared" si="2"/>
        <v>19886.137200000001</v>
      </c>
      <c r="K39" s="6">
        <f t="shared" si="6"/>
        <v>19898.782799999997</v>
      </c>
      <c r="L39" s="10">
        <f t="shared" si="3"/>
        <v>3.4221747789208654E-2</v>
      </c>
      <c r="M39" s="6">
        <v>0</v>
      </c>
      <c r="N39" s="6">
        <v>0</v>
      </c>
      <c r="O39" s="6">
        <f t="shared" si="7"/>
        <v>0</v>
      </c>
      <c r="P39" s="11">
        <f t="shared" si="8"/>
        <v>0</v>
      </c>
      <c r="Q39" s="6">
        <f t="shared" si="9"/>
        <v>19898.782799999997</v>
      </c>
      <c r="R39" s="11">
        <f t="shared" si="4"/>
        <v>3.4221747789208654E-2</v>
      </c>
      <c r="S39" s="12">
        <f t="shared" si="10"/>
        <v>3.0921491636777469E-3</v>
      </c>
      <c r="T39" s="12">
        <f t="shared" si="11"/>
        <v>0.96584908846524187</v>
      </c>
    </row>
    <row r="40" spans="1:20" x14ac:dyDescent="0.25">
      <c r="A40" s="5" t="s">
        <v>57</v>
      </c>
      <c r="B40" s="6">
        <v>560059</v>
      </c>
      <c r="C40" s="7">
        <v>7.0400000000000004E-2</v>
      </c>
      <c r="D40" s="6">
        <v>39445.24</v>
      </c>
      <c r="E40" s="8">
        <v>0</v>
      </c>
      <c r="F40" s="6">
        <f t="shared" si="0"/>
        <v>0</v>
      </c>
      <c r="G40" s="6">
        <f t="shared" si="5"/>
        <v>39445.24</v>
      </c>
      <c r="H40" s="9">
        <f t="shared" si="1"/>
        <v>7.0430508214313126E-2</v>
      </c>
      <c r="I40" s="9">
        <f t="shared" si="12"/>
        <v>3.5200000000000002E-2</v>
      </c>
      <c r="J40" s="6">
        <f t="shared" si="2"/>
        <v>19714.076800000003</v>
      </c>
      <c r="K40" s="6">
        <f t="shared" si="6"/>
        <v>19731.163199999995</v>
      </c>
      <c r="L40" s="10">
        <f t="shared" si="3"/>
        <v>3.5230508214313123E-2</v>
      </c>
      <c r="M40" s="6">
        <v>0</v>
      </c>
      <c r="N40" s="6">
        <v>0</v>
      </c>
      <c r="O40" s="6">
        <f t="shared" si="7"/>
        <v>0</v>
      </c>
      <c r="P40" s="11">
        <f t="shared" si="8"/>
        <v>0</v>
      </c>
      <c r="Q40" s="6">
        <f t="shared" si="9"/>
        <v>19731.163199999995</v>
      </c>
      <c r="R40" s="11">
        <f t="shared" si="4"/>
        <v>3.5230508214313123E-2</v>
      </c>
      <c r="S40" s="12">
        <f t="shared" si="10"/>
        <v>2.9783099415274412E-3</v>
      </c>
      <c r="T40" s="12">
        <f t="shared" si="11"/>
        <v>0.96882739840676935</v>
      </c>
    </row>
    <row r="41" spans="1:20" x14ac:dyDescent="0.25">
      <c r="A41" s="5" t="s">
        <v>58</v>
      </c>
      <c r="B41" s="6">
        <v>512896</v>
      </c>
      <c r="C41" s="7">
        <v>4.82E-2</v>
      </c>
      <c r="D41" s="6">
        <v>24706.05</v>
      </c>
      <c r="E41" s="8">
        <v>0</v>
      </c>
      <c r="F41" s="6">
        <f t="shared" si="0"/>
        <v>0</v>
      </c>
      <c r="G41" s="6">
        <f t="shared" si="5"/>
        <v>24706.05</v>
      </c>
      <c r="H41" s="9">
        <f t="shared" si="1"/>
        <v>4.8169706919141499E-2</v>
      </c>
      <c r="I41" s="9">
        <f t="shared" si="12"/>
        <v>2.41E-2</v>
      </c>
      <c r="J41" s="6">
        <f t="shared" si="2"/>
        <v>12360.793599999999</v>
      </c>
      <c r="K41" s="6">
        <f t="shared" si="6"/>
        <v>12345.2564</v>
      </c>
      <c r="L41" s="10">
        <f t="shared" si="3"/>
        <v>2.4069706919141502E-2</v>
      </c>
      <c r="M41" s="6">
        <v>0</v>
      </c>
      <c r="N41" s="6">
        <v>0</v>
      </c>
      <c r="O41" s="6">
        <f t="shared" si="7"/>
        <v>0</v>
      </c>
      <c r="P41" s="11">
        <f t="shared" si="8"/>
        <v>0</v>
      </c>
      <c r="Q41" s="6">
        <f t="shared" si="9"/>
        <v>12345.2564</v>
      </c>
      <c r="R41" s="11">
        <f t="shared" si="4"/>
        <v>2.4069706919141502E-2</v>
      </c>
      <c r="S41" s="12">
        <f t="shared" si="10"/>
        <v>2.7275041661140318E-3</v>
      </c>
      <c r="T41" s="12">
        <f t="shared" si="11"/>
        <v>0.97155490257288335</v>
      </c>
    </row>
    <row r="42" spans="1:20" x14ac:dyDescent="0.25">
      <c r="A42" s="5" t="s">
        <v>59</v>
      </c>
      <c r="B42" s="6">
        <v>461020</v>
      </c>
      <c r="C42" s="7">
        <v>5.1400000000000001E-2</v>
      </c>
      <c r="D42" s="6">
        <v>23707.97</v>
      </c>
      <c r="E42" s="8">
        <v>0</v>
      </c>
      <c r="F42" s="6">
        <f t="shared" si="0"/>
        <v>0</v>
      </c>
      <c r="G42" s="6">
        <f t="shared" si="5"/>
        <v>23707.97</v>
      </c>
      <c r="H42" s="9">
        <f t="shared" si="1"/>
        <v>5.1425035790204333E-2</v>
      </c>
      <c r="I42" s="9">
        <f t="shared" si="12"/>
        <v>2.5700000000000001E-2</v>
      </c>
      <c r="J42" s="6">
        <f t="shared" si="2"/>
        <v>11848.214</v>
      </c>
      <c r="K42" s="6">
        <f t="shared" si="6"/>
        <v>11859.756000000001</v>
      </c>
      <c r="L42" s="10">
        <f t="shared" si="3"/>
        <v>2.5725035790204333E-2</v>
      </c>
      <c r="M42" s="6">
        <v>0</v>
      </c>
      <c r="N42" s="6">
        <v>0</v>
      </c>
      <c r="O42" s="6">
        <f t="shared" si="7"/>
        <v>0</v>
      </c>
      <c r="P42" s="11">
        <f t="shared" si="8"/>
        <v>0</v>
      </c>
      <c r="Q42" s="6">
        <f t="shared" si="9"/>
        <v>11859.756000000001</v>
      </c>
      <c r="R42" s="11">
        <f t="shared" si="4"/>
        <v>2.5725035790204333E-2</v>
      </c>
      <c r="S42" s="12">
        <f t="shared" si="10"/>
        <v>2.4516353620653913E-3</v>
      </c>
      <c r="T42" s="12">
        <f t="shared" si="11"/>
        <v>0.97400653793494874</v>
      </c>
    </row>
    <row r="43" spans="1:20" x14ac:dyDescent="0.25">
      <c r="A43" s="5" t="s">
        <v>60</v>
      </c>
      <c r="B43" s="6">
        <v>373948</v>
      </c>
      <c r="C43" s="7">
        <v>4.2700000000000002E-2</v>
      </c>
      <c r="D43" s="6">
        <v>15957.91</v>
      </c>
      <c r="E43" s="8">
        <v>0</v>
      </c>
      <c r="F43" s="6">
        <f t="shared" si="0"/>
        <v>0</v>
      </c>
      <c r="G43" s="6">
        <f t="shared" si="5"/>
        <v>15957.91</v>
      </c>
      <c r="H43" s="9">
        <f t="shared" si="1"/>
        <v>4.2674141859295946E-2</v>
      </c>
      <c r="I43" s="9">
        <f t="shared" si="12"/>
        <v>2.1350000000000001E-2</v>
      </c>
      <c r="J43" s="6">
        <f t="shared" si="2"/>
        <v>7983.7898000000005</v>
      </c>
      <c r="K43" s="6">
        <f t="shared" si="6"/>
        <v>7974.1201999999994</v>
      </c>
      <c r="L43" s="10">
        <f t="shared" si="3"/>
        <v>2.1324141859295945E-2</v>
      </c>
      <c r="M43" s="6">
        <v>0</v>
      </c>
      <c r="N43" s="6">
        <v>0</v>
      </c>
      <c r="O43" s="6">
        <f t="shared" si="7"/>
        <v>0</v>
      </c>
      <c r="P43" s="11">
        <f t="shared" si="8"/>
        <v>0</v>
      </c>
      <c r="Q43" s="6">
        <f t="shared" si="9"/>
        <v>7974.1201999999994</v>
      </c>
      <c r="R43" s="11">
        <f t="shared" si="4"/>
        <v>2.1324141859295945E-2</v>
      </c>
      <c r="S43" s="12">
        <f t="shared" si="10"/>
        <v>1.988599497578476E-3</v>
      </c>
      <c r="T43" s="12">
        <f t="shared" si="11"/>
        <v>0.97599513743252719</v>
      </c>
    </row>
    <row r="44" spans="1:20" x14ac:dyDescent="0.25">
      <c r="A44" s="5" t="s">
        <v>61</v>
      </c>
      <c r="B44" s="6">
        <v>368842</v>
      </c>
      <c r="C44" s="7">
        <v>4.8099999999999997E-2</v>
      </c>
      <c r="D44" s="6">
        <v>17731.48</v>
      </c>
      <c r="E44" s="8">
        <v>0</v>
      </c>
      <c r="F44" s="6">
        <f t="shared" si="0"/>
        <v>0</v>
      </c>
      <c r="G44" s="6">
        <f t="shared" si="5"/>
        <v>17731.48</v>
      </c>
      <c r="H44" s="9">
        <f t="shared" si="1"/>
        <v>4.8073375591716774E-2</v>
      </c>
      <c r="I44" s="9">
        <f t="shared" si="12"/>
        <v>2.4049999999999998E-2</v>
      </c>
      <c r="J44" s="6">
        <f t="shared" si="2"/>
        <v>8870.6500999999989</v>
      </c>
      <c r="K44" s="6">
        <f t="shared" si="6"/>
        <v>8860.8299000000006</v>
      </c>
      <c r="L44" s="10">
        <f t="shared" si="3"/>
        <v>2.4023375591716779E-2</v>
      </c>
      <c r="M44" s="6">
        <v>0</v>
      </c>
      <c r="N44" s="6">
        <v>0</v>
      </c>
      <c r="O44" s="6">
        <f t="shared" si="7"/>
        <v>0</v>
      </c>
      <c r="P44" s="11">
        <f t="shared" si="8"/>
        <v>0</v>
      </c>
      <c r="Q44" s="6">
        <f t="shared" si="9"/>
        <v>8860.8299000000006</v>
      </c>
      <c r="R44" s="11">
        <f t="shared" si="4"/>
        <v>2.4023375591716779E-2</v>
      </c>
      <c r="S44" s="12">
        <f t="shared" si="10"/>
        <v>1.9614465537610582E-3</v>
      </c>
      <c r="T44" s="12">
        <f t="shared" si="11"/>
        <v>0.97795658398628826</v>
      </c>
    </row>
    <row r="45" spans="1:20" x14ac:dyDescent="0.25">
      <c r="A45" s="5" t="s">
        <v>62</v>
      </c>
      <c r="B45" s="6">
        <v>294291</v>
      </c>
      <c r="C45" s="7">
        <v>5.0299999999999997E-2</v>
      </c>
      <c r="D45" s="6">
        <v>14808.95</v>
      </c>
      <c r="E45" s="8">
        <v>0</v>
      </c>
      <c r="F45" s="6">
        <f t="shared" si="0"/>
        <v>0</v>
      </c>
      <c r="G45" s="6">
        <f t="shared" si="5"/>
        <v>14808.95</v>
      </c>
      <c r="H45" s="9">
        <f t="shared" si="1"/>
        <v>5.0320770937609373E-2</v>
      </c>
      <c r="I45" s="9">
        <f t="shared" si="12"/>
        <v>2.5149999999999999E-2</v>
      </c>
      <c r="J45" s="6">
        <f t="shared" si="2"/>
        <v>7401.4186499999996</v>
      </c>
      <c r="K45" s="6">
        <f t="shared" si="6"/>
        <v>7407.5313500000011</v>
      </c>
      <c r="L45" s="10">
        <f t="shared" si="3"/>
        <v>2.5170770937609378E-2</v>
      </c>
      <c r="M45" s="6">
        <v>0</v>
      </c>
      <c r="N45" s="6">
        <v>0</v>
      </c>
      <c r="O45" s="6">
        <f t="shared" si="7"/>
        <v>0</v>
      </c>
      <c r="P45" s="11">
        <f t="shared" si="8"/>
        <v>0</v>
      </c>
      <c r="Q45" s="6">
        <f t="shared" si="9"/>
        <v>7407.5313500000011</v>
      </c>
      <c r="R45" s="11">
        <f t="shared" si="4"/>
        <v>2.5170770937609378E-2</v>
      </c>
      <c r="S45" s="12">
        <f t="shared" si="10"/>
        <v>1.5649954933356169E-3</v>
      </c>
      <c r="T45" s="12">
        <f t="shared" si="11"/>
        <v>0.97952157947962393</v>
      </c>
    </row>
    <row r="46" spans="1:20" x14ac:dyDescent="0.25">
      <c r="A46" s="5" t="s">
        <v>63</v>
      </c>
      <c r="B46" s="6">
        <v>288280</v>
      </c>
      <c r="C46" s="7">
        <v>5.8099999999999999E-2</v>
      </c>
      <c r="D46" s="6">
        <v>16740.84</v>
      </c>
      <c r="E46" s="8">
        <v>0</v>
      </c>
      <c r="F46" s="6">
        <f t="shared" si="0"/>
        <v>0</v>
      </c>
      <c r="G46" s="6">
        <f t="shared" si="5"/>
        <v>16740.84</v>
      </c>
      <c r="H46" s="9">
        <f t="shared" si="1"/>
        <v>5.8071458304426254E-2</v>
      </c>
      <c r="I46" s="9">
        <f t="shared" si="12"/>
        <v>2.9049999999999999E-2</v>
      </c>
      <c r="J46" s="6">
        <f t="shared" si="2"/>
        <v>8374.5339999999997</v>
      </c>
      <c r="K46" s="6">
        <f t="shared" si="6"/>
        <v>8366.3060000000005</v>
      </c>
      <c r="L46" s="10">
        <f t="shared" si="3"/>
        <v>2.9021458304426255E-2</v>
      </c>
      <c r="M46" s="6">
        <v>0</v>
      </c>
      <c r="N46" s="6">
        <v>0</v>
      </c>
      <c r="O46" s="6">
        <f t="shared" si="7"/>
        <v>0</v>
      </c>
      <c r="P46" s="11">
        <f t="shared" si="8"/>
        <v>0</v>
      </c>
      <c r="Q46" s="6">
        <f t="shared" si="9"/>
        <v>8366.3060000000005</v>
      </c>
      <c r="R46" s="11">
        <f t="shared" si="4"/>
        <v>2.9021458304426255E-2</v>
      </c>
      <c r="S46" s="12">
        <f t="shared" si="10"/>
        <v>1.5330298949637999E-3</v>
      </c>
      <c r="T46" s="12">
        <f t="shared" si="11"/>
        <v>0.98105460937458777</v>
      </c>
    </row>
    <row r="47" spans="1:20" x14ac:dyDescent="0.25">
      <c r="A47" s="5" t="s">
        <v>64</v>
      </c>
      <c r="B47" s="6">
        <v>252847.4</v>
      </c>
      <c r="C47" s="7">
        <v>6.1899999999999997E-2</v>
      </c>
      <c r="D47" s="6">
        <v>15658.39</v>
      </c>
      <c r="E47" s="8">
        <v>0</v>
      </c>
      <c r="F47" s="6">
        <f t="shared" si="0"/>
        <v>0</v>
      </c>
      <c r="G47" s="6">
        <f t="shared" si="5"/>
        <v>15658.39</v>
      </c>
      <c r="H47" s="9">
        <f t="shared" si="1"/>
        <v>6.1928222319074668E-2</v>
      </c>
      <c r="I47" s="9">
        <f t="shared" si="12"/>
        <v>3.0949999999999998E-2</v>
      </c>
      <c r="J47" s="6">
        <f t="shared" si="2"/>
        <v>7825.6270299999996</v>
      </c>
      <c r="K47" s="6">
        <f t="shared" si="6"/>
        <v>7832.7629699999998</v>
      </c>
      <c r="L47" s="10">
        <f t="shared" si="3"/>
        <v>3.0978222319074666E-2</v>
      </c>
      <c r="M47" s="6">
        <v>0</v>
      </c>
      <c r="N47" s="6">
        <v>0</v>
      </c>
      <c r="O47" s="6">
        <f t="shared" si="7"/>
        <v>0</v>
      </c>
      <c r="P47" s="11">
        <f t="shared" si="8"/>
        <v>0</v>
      </c>
      <c r="Q47" s="6">
        <f t="shared" si="9"/>
        <v>7832.7629699999998</v>
      </c>
      <c r="R47" s="11">
        <f t="shared" si="4"/>
        <v>3.0978222319074666E-2</v>
      </c>
      <c r="S47" s="12">
        <f t="shared" si="10"/>
        <v>1.3446046311359437E-3</v>
      </c>
      <c r="T47" s="12">
        <f t="shared" si="11"/>
        <v>0.98239921400572372</v>
      </c>
    </row>
    <row r="48" spans="1:20" x14ac:dyDescent="0.25">
      <c r="A48" s="5" t="s">
        <v>65</v>
      </c>
      <c r="B48" s="6">
        <v>222575</v>
      </c>
      <c r="C48" s="7">
        <v>7.0000000000000007E-2</v>
      </c>
      <c r="D48" s="6">
        <v>15580.25</v>
      </c>
      <c r="E48" s="8">
        <v>0</v>
      </c>
      <c r="F48" s="6">
        <f t="shared" si="0"/>
        <v>0</v>
      </c>
      <c r="G48" s="6">
        <f t="shared" si="5"/>
        <v>15580.25</v>
      </c>
      <c r="H48" s="9">
        <f t="shared" si="1"/>
        <v>7.0000000000000007E-2</v>
      </c>
      <c r="I48" s="9">
        <f t="shared" si="12"/>
        <v>3.5000000000000003E-2</v>
      </c>
      <c r="J48" s="6">
        <f t="shared" si="2"/>
        <v>7790.1250000000009</v>
      </c>
      <c r="K48" s="6">
        <f t="shared" si="6"/>
        <v>7790.1249999999991</v>
      </c>
      <c r="L48" s="10">
        <f t="shared" si="3"/>
        <v>3.4999999999999996E-2</v>
      </c>
      <c r="M48" s="6">
        <v>0</v>
      </c>
      <c r="N48" s="6">
        <v>0</v>
      </c>
      <c r="O48" s="6">
        <f t="shared" si="7"/>
        <v>0</v>
      </c>
      <c r="P48" s="11">
        <f t="shared" si="8"/>
        <v>0</v>
      </c>
      <c r="Q48" s="6">
        <f t="shared" si="9"/>
        <v>7790.1249999999991</v>
      </c>
      <c r="R48" s="11">
        <f t="shared" si="4"/>
        <v>3.4999999999999996E-2</v>
      </c>
      <c r="S48" s="12">
        <f t="shared" si="10"/>
        <v>1.1836205386137359E-3</v>
      </c>
      <c r="T48" s="12">
        <f t="shared" si="11"/>
        <v>0.98358283454433748</v>
      </c>
    </row>
    <row r="49" spans="1:20" x14ac:dyDescent="0.25">
      <c r="A49" s="5" t="s">
        <v>66</v>
      </c>
      <c r="B49" s="6">
        <v>195958</v>
      </c>
      <c r="C49" s="7">
        <v>1.6999999999999999E-3</v>
      </c>
      <c r="D49" s="6">
        <v>325.64999999999998</v>
      </c>
      <c r="E49" s="8">
        <v>0</v>
      </c>
      <c r="F49" s="6">
        <f t="shared" si="0"/>
        <v>0</v>
      </c>
      <c r="G49" s="6">
        <f t="shared" si="5"/>
        <v>325.64999999999998</v>
      </c>
      <c r="H49" s="9">
        <f t="shared" si="1"/>
        <v>1.6618356994866246E-3</v>
      </c>
      <c r="I49" s="9">
        <f t="shared" si="12"/>
        <v>8.4999999999999995E-4</v>
      </c>
      <c r="J49" s="6">
        <f t="shared" si="2"/>
        <v>166.5643</v>
      </c>
      <c r="K49" s="6">
        <f t="shared" si="6"/>
        <v>159.08569999999997</v>
      </c>
      <c r="L49" s="10">
        <f t="shared" si="3"/>
        <v>8.1183569948662456E-4</v>
      </c>
      <c r="M49" s="6">
        <v>0</v>
      </c>
      <c r="N49" s="6">
        <v>0</v>
      </c>
      <c r="O49" s="6">
        <f t="shared" si="7"/>
        <v>0</v>
      </c>
      <c r="P49" s="11">
        <f t="shared" si="8"/>
        <v>0</v>
      </c>
      <c r="Q49" s="6">
        <f t="shared" si="9"/>
        <v>159.08569999999997</v>
      </c>
      <c r="R49" s="11">
        <f t="shared" si="4"/>
        <v>8.1183569948662456E-4</v>
      </c>
      <c r="S49" s="12">
        <f t="shared" si="10"/>
        <v>1.0420753162110319E-3</v>
      </c>
      <c r="T49" s="12">
        <f t="shared" si="11"/>
        <v>0.98462490986054851</v>
      </c>
    </row>
    <row r="50" spans="1:20" x14ac:dyDescent="0.25">
      <c r="A50" s="5" t="s">
        <v>67</v>
      </c>
      <c r="B50" s="6">
        <v>194146</v>
      </c>
      <c r="C50" s="7">
        <v>6.2100000000000002E-2</v>
      </c>
      <c r="D50" s="6">
        <v>12064.26</v>
      </c>
      <c r="E50" s="8">
        <v>0</v>
      </c>
      <c r="F50" s="6">
        <f t="shared" si="0"/>
        <v>0</v>
      </c>
      <c r="G50" s="6">
        <f t="shared" si="5"/>
        <v>12064.26</v>
      </c>
      <c r="H50" s="9">
        <f t="shared" si="1"/>
        <v>6.2140141955023542E-2</v>
      </c>
      <c r="I50" s="9">
        <f t="shared" si="12"/>
        <v>3.1050000000000001E-2</v>
      </c>
      <c r="J50" s="6">
        <f t="shared" si="2"/>
        <v>6028.2332999999999</v>
      </c>
      <c r="K50" s="6">
        <f t="shared" si="6"/>
        <v>6036.0267000000003</v>
      </c>
      <c r="L50" s="10">
        <f t="shared" si="3"/>
        <v>3.1090141955023541E-2</v>
      </c>
      <c r="M50" s="6">
        <v>0</v>
      </c>
      <c r="N50" s="6">
        <v>0</v>
      </c>
      <c r="O50" s="6">
        <f t="shared" si="7"/>
        <v>0</v>
      </c>
      <c r="P50" s="11">
        <f t="shared" si="8"/>
        <v>0</v>
      </c>
      <c r="Q50" s="6">
        <f t="shared" si="9"/>
        <v>6036.0267000000003</v>
      </c>
      <c r="R50" s="11">
        <f t="shared" si="4"/>
        <v>3.1090141955023541E-2</v>
      </c>
      <c r="S50" s="12">
        <f t="shared" si="10"/>
        <v>1.0324393714015606E-3</v>
      </c>
      <c r="T50" s="12">
        <f t="shared" si="11"/>
        <v>0.98565734923195003</v>
      </c>
    </row>
    <row r="51" spans="1:20" x14ac:dyDescent="0.25">
      <c r="A51" s="5" t="s">
        <v>68</v>
      </c>
      <c r="B51" s="6">
        <v>186027</v>
      </c>
      <c r="C51" s="7">
        <v>0.05</v>
      </c>
      <c r="D51" s="6">
        <v>9301.35</v>
      </c>
      <c r="E51" s="8">
        <v>0</v>
      </c>
      <c r="F51" s="6">
        <f t="shared" si="0"/>
        <v>0</v>
      </c>
      <c r="G51" s="6">
        <f t="shared" si="5"/>
        <v>9301.35</v>
      </c>
      <c r="H51" s="9">
        <f t="shared" si="1"/>
        <v>0.05</v>
      </c>
      <c r="I51" s="9">
        <f t="shared" si="12"/>
        <v>2.5000000000000001E-2</v>
      </c>
      <c r="J51" s="6">
        <f t="shared" si="2"/>
        <v>4650.6750000000002</v>
      </c>
      <c r="K51" s="6">
        <f t="shared" si="6"/>
        <v>4650.6750000000002</v>
      </c>
      <c r="L51" s="10">
        <f t="shared" si="3"/>
        <v>2.5000000000000001E-2</v>
      </c>
      <c r="M51" s="6">
        <v>0</v>
      </c>
      <c r="N51" s="6">
        <v>0</v>
      </c>
      <c r="O51" s="6">
        <f t="shared" si="7"/>
        <v>0</v>
      </c>
      <c r="P51" s="11">
        <f t="shared" si="8"/>
        <v>0</v>
      </c>
      <c r="Q51" s="6">
        <f t="shared" si="9"/>
        <v>4650.6750000000002</v>
      </c>
      <c r="R51" s="11">
        <f t="shared" si="4"/>
        <v>2.5000000000000001E-2</v>
      </c>
      <c r="S51" s="12">
        <f t="shared" si="10"/>
        <v>9.8926374452071178E-4</v>
      </c>
      <c r="T51" s="12">
        <f t="shared" si="11"/>
        <v>0.98664661297647072</v>
      </c>
    </row>
    <row r="52" spans="1:20" x14ac:dyDescent="0.25">
      <c r="A52" s="5" t="s">
        <v>69</v>
      </c>
      <c r="B52" s="6">
        <v>179205</v>
      </c>
      <c r="C52" s="7">
        <v>4.9700000000000001E-2</v>
      </c>
      <c r="D52" s="6">
        <v>8907.85</v>
      </c>
      <c r="E52" s="8">
        <v>0</v>
      </c>
      <c r="F52" s="6">
        <f t="shared" si="0"/>
        <v>0</v>
      </c>
      <c r="G52" s="6">
        <f t="shared" si="5"/>
        <v>8907.85</v>
      </c>
      <c r="H52" s="9">
        <f t="shared" si="1"/>
        <v>4.970759744426774E-2</v>
      </c>
      <c r="I52" s="9">
        <f t="shared" si="12"/>
        <v>2.4850000000000001E-2</v>
      </c>
      <c r="J52" s="6">
        <f t="shared" si="2"/>
        <v>4453.2442499999997</v>
      </c>
      <c r="K52" s="6">
        <f t="shared" si="6"/>
        <v>4454.6057500000006</v>
      </c>
      <c r="L52" s="10">
        <f t="shared" si="3"/>
        <v>2.4857597444267743E-2</v>
      </c>
      <c r="M52" s="6">
        <v>0</v>
      </c>
      <c r="N52" s="6">
        <v>0</v>
      </c>
      <c r="O52" s="6">
        <f t="shared" si="7"/>
        <v>0</v>
      </c>
      <c r="P52" s="11">
        <f t="shared" si="8"/>
        <v>0</v>
      </c>
      <c r="Q52" s="6">
        <f t="shared" si="9"/>
        <v>4454.6057500000006</v>
      </c>
      <c r="R52" s="11">
        <f t="shared" si="4"/>
        <v>2.4857597444267743E-2</v>
      </c>
      <c r="S52" s="12">
        <f t="shared" si="10"/>
        <v>9.5298536952611267E-4</v>
      </c>
      <c r="T52" s="12">
        <f t="shared" si="11"/>
        <v>0.98759959834599687</v>
      </c>
    </row>
    <row r="53" spans="1:20" x14ac:dyDescent="0.25">
      <c r="A53" s="5" t="s">
        <v>70</v>
      </c>
      <c r="B53" s="6">
        <v>168233</v>
      </c>
      <c r="C53" s="7">
        <v>0.05</v>
      </c>
      <c r="D53" s="6">
        <v>8411.65</v>
      </c>
      <c r="E53" s="8">
        <v>0</v>
      </c>
      <c r="F53" s="6">
        <f t="shared" si="0"/>
        <v>0</v>
      </c>
      <c r="G53" s="6">
        <f t="shared" si="5"/>
        <v>8411.65</v>
      </c>
      <c r="H53" s="9">
        <f t="shared" si="1"/>
        <v>4.9999999999999996E-2</v>
      </c>
      <c r="I53" s="9">
        <f t="shared" si="12"/>
        <v>2.5000000000000001E-2</v>
      </c>
      <c r="J53" s="6">
        <f t="shared" si="2"/>
        <v>4205.8249999999998</v>
      </c>
      <c r="K53" s="6">
        <f t="shared" si="6"/>
        <v>4205.8249999999998</v>
      </c>
      <c r="L53" s="10">
        <f t="shared" si="3"/>
        <v>2.4999999999999998E-2</v>
      </c>
      <c r="M53" s="6">
        <v>0</v>
      </c>
      <c r="N53" s="6">
        <v>0</v>
      </c>
      <c r="O53" s="6">
        <f t="shared" si="7"/>
        <v>0</v>
      </c>
      <c r="P53" s="11">
        <f t="shared" si="8"/>
        <v>0</v>
      </c>
      <c r="Q53" s="6">
        <f t="shared" si="9"/>
        <v>4205.8249999999998</v>
      </c>
      <c r="R53" s="11">
        <f t="shared" si="4"/>
        <v>2.4999999999999998E-2</v>
      </c>
      <c r="S53" s="12">
        <f t="shared" si="10"/>
        <v>8.9463791563564922E-4</v>
      </c>
      <c r="T53" s="12">
        <f t="shared" si="11"/>
        <v>0.98849423626163246</v>
      </c>
    </row>
    <row r="54" spans="1:20" x14ac:dyDescent="0.25">
      <c r="A54" s="5" t="s">
        <v>71</v>
      </c>
      <c r="B54" s="6">
        <v>162356</v>
      </c>
      <c r="C54" s="7">
        <v>7.0000000000000007E-2</v>
      </c>
      <c r="D54" s="6">
        <v>11364.92</v>
      </c>
      <c r="E54" s="8">
        <v>0</v>
      </c>
      <c r="F54" s="6">
        <f t="shared" si="0"/>
        <v>0</v>
      </c>
      <c r="G54" s="6">
        <f t="shared" si="5"/>
        <v>11364.92</v>
      </c>
      <c r="H54" s="9">
        <f t="shared" si="1"/>
        <v>7.0000000000000007E-2</v>
      </c>
      <c r="I54" s="9">
        <f t="shared" si="12"/>
        <v>3.5000000000000003E-2</v>
      </c>
      <c r="J54" s="6">
        <f t="shared" si="2"/>
        <v>5682.4600000000009</v>
      </c>
      <c r="K54" s="6">
        <f t="shared" si="6"/>
        <v>5682.4599999999991</v>
      </c>
      <c r="L54" s="10">
        <f t="shared" si="3"/>
        <v>3.4999999999999996E-2</v>
      </c>
      <c r="M54" s="6">
        <v>0</v>
      </c>
      <c r="N54" s="6">
        <v>0</v>
      </c>
      <c r="O54" s="6">
        <f t="shared" si="7"/>
        <v>0</v>
      </c>
      <c r="P54" s="11">
        <f t="shared" si="8"/>
        <v>0</v>
      </c>
      <c r="Q54" s="6">
        <f t="shared" si="9"/>
        <v>5682.4599999999991</v>
      </c>
      <c r="R54" s="11">
        <f t="shared" si="4"/>
        <v>3.4999999999999996E-2</v>
      </c>
      <c r="S54" s="12">
        <f t="shared" si="10"/>
        <v>8.633849092089035E-4</v>
      </c>
      <c r="T54" s="12">
        <f t="shared" si="11"/>
        <v>0.98935762117084136</v>
      </c>
    </row>
    <row r="55" spans="1:20" x14ac:dyDescent="0.25">
      <c r="A55" s="5" t="s">
        <v>72</v>
      </c>
      <c r="B55" s="6">
        <v>161122</v>
      </c>
      <c r="C55" s="7">
        <v>9.7000000000000003E-2</v>
      </c>
      <c r="D55" s="6">
        <v>15629.23</v>
      </c>
      <c r="E55" s="8">
        <v>0</v>
      </c>
      <c r="F55" s="6">
        <f t="shared" si="0"/>
        <v>0</v>
      </c>
      <c r="G55" s="6">
        <f t="shared" si="5"/>
        <v>15629.23</v>
      </c>
      <c r="H55" s="9">
        <f t="shared" si="1"/>
        <v>9.7002457764923472E-2</v>
      </c>
      <c r="I55" s="9">
        <f t="shared" si="12"/>
        <v>4.8500000000000001E-2</v>
      </c>
      <c r="J55" s="6">
        <f t="shared" si="2"/>
        <v>7814.4170000000004</v>
      </c>
      <c r="K55" s="6">
        <f t="shared" si="6"/>
        <v>7814.8129999999992</v>
      </c>
      <c r="L55" s="10">
        <f t="shared" si="3"/>
        <v>4.8502457764923471E-2</v>
      </c>
      <c r="M55" s="6">
        <v>0</v>
      </c>
      <c r="N55" s="6">
        <v>0</v>
      </c>
      <c r="O55" s="6">
        <f t="shared" si="7"/>
        <v>0</v>
      </c>
      <c r="P55" s="11">
        <f t="shared" si="8"/>
        <v>0</v>
      </c>
      <c r="Q55" s="6">
        <f t="shared" si="9"/>
        <v>7814.8129999999992</v>
      </c>
      <c r="R55" s="11">
        <f t="shared" si="4"/>
        <v>4.8502457764923471E-2</v>
      </c>
      <c r="S55" s="12">
        <f t="shared" si="10"/>
        <v>8.5682268189384405E-4</v>
      </c>
      <c r="T55" s="12">
        <f t="shared" si="11"/>
        <v>0.99021444385273516</v>
      </c>
    </row>
    <row r="56" spans="1:20" x14ac:dyDescent="0.25">
      <c r="A56" s="5" t="s">
        <v>73</v>
      </c>
      <c r="B56" s="6">
        <v>141861.79999999999</v>
      </c>
      <c r="C56" s="7">
        <v>0.05</v>
      </c>
      <c r="D56" s="6">
        <v>7090.25</v>
      </c>
      <c r="E56" s="8">
        <v>0</v>
      </c>
      <c r="F56" s="6">
        <f t="shared" si="0"/>
        <v>0</v>
      </c>
      <c r="G56" s="6">
        <f t="shared" si="5"/>
        <v>7090.25</v>
      </c>
      <c r="H56" s="9">
        <f t="shared" si="1"/>
        <v>4.9979980516248919E-2</v>
      </c>
      <c r="I56" s="9">
        <f t="shared" si="12"/>
        <v>2.5000000000000001E-2</v>
      </c>
      <c r="J56" s="6">
        <f t="shared" si="2"/>
        <v>3546.5450000000001</v>
      </c>
      <c r="K56" s="6">
        <f t="shared" si="6"/>
        <v>3543.7049999999999</v>
      </c>
      <c r="L56" s="10">
        <f t="shared" si="3"/>
        <v>2.4979980516248914E-2</v>
      </c>
      <c r="M56" s="6">
        <v>0</v>
      </c>
      <c r="N56" s="6">
        <v>0</v>
      </c>
      <c r="O56" s="6">
        <f t="shared" si="7"/>
        <v>0</v>
      </c>
      <c r="P56" s="11">
        <f t="shared" si="8"/>
        <v>0</v>
      </c>
      <c r="Q56" s="6">
        <f t="shared" si="9"/>
        <v>3543.7049999999999</v>
      </c>
      <c r="R56" s="11">
        <f t="shared" si="4"/>
        <v>2.4979980516248914E-2</v>
      </c>
      <c r="S56" s="12">
        <f t="shared" si="10"/>
        <v>7.5439982084562086E-4</v>
      </c>
      <c r="T56" s="12">
        <f t="shared" si="11"/>
        <v>0.99096884367358073</v>
      </c>
    </row>
    <row r="57" spans="1:20" x14ac:dyDescent="0.25">
      <c r="A57" s="5" t="s">
        <v>74</v>
      </c>
      <c r="B57" s="6">
        <v>138193</v>
      </c>
      <c r="C57" s="7">
        <v>6.1199999999999997E-2</v>
      </c>
      <c r="D57" s="6">
        <v>8450.64</v>
      </c>
      <c r="E57" s="8">
        <v>0</v>
      </c>
      <c r="F57" s="6">
        <f t="shared" si="0"/>
        <v>0</v>
      </c>
      <c r="G57" s="6">
        <f t="shared" si="5"/>
        <v>8450.64</v>
      </c>
      <c r="H57" s="9">
        <f t="shared" si="1"/>
        <v>6.1150998965215309E-2</v>
      </c>
      <c r="I57" s="9">
        <f t="shared" si="12"/>
        <v>3.0599999999999999E-2</v>
      </c>
      <c r="J57" s="6">
        <f t="shared" si="2"/>
        <v>4228.7057999999997</v>
      </c>
      <c r="K57" s="6">
        <f t="shared" si="6"/>
        <v>4221.9341999999997</v>
      </c>
      <c r="L57" s="10">
        <f t="shared" si="3"/>
        <v>3.0550998965215313E-2</v>
      </c>
      <c r="M57" s="6">
        <v>0</v>
      </c>
      <c r="N57" s="6">
        <v>0</v>
      </c>
      <c r="O57" s="6">
        <f t="shared" si="7"/>
        <v>0</v>
      </c>
      <c r="P57" s="11">
        <f t="shared" si="8"/>
        <v>0</v>
      </c>
      <c r="Q57" s="6">
        <f t="shared" si="9"/>
        <v>4221.9341999999997</v>
      </c>
      <c r="R57" s="11">
        <f t="shared" si="4"/>
        <v>3.0550998965215313E-2</v>
      </c>
      <c r="S57" s="12">
        <f t="shared" si="10"/>
        <v>7.348896915316095E-4</v>
      </c>
      <c r="T57" s="12">
        <f t="shared" si="11"/>
        <v>0.99170373336511231</v>
      </c>
    </row>
    <row r="58" spans="1:20" x14ac:dyDescent="0.25">
      <c r="A58" s="5" t="s">
        <v>75</v>
      </c>
      <c r="B58" s="6">
        <v>134029</v>
      </c>
      <c r="C58" s="7">
        <v>0.05</v>
      </c>
      <c r="D58" s="6">
        <v>6701.45</v>
      </c>
      <c r="E58" s="8">
        <v>0</v>
      </c>
      <c r="F58" s="6">
        <f t="shared" si="0"/>
        <v>0</v>
      </c>
      <c r="G58" s="6">
        <f t="shared" si="5"/>
        <v>6701.45</v>
      </c>
      <c r="H58" s="9">
        <f t="shared" si="1"/>
        <v>4.9999999999999996E-2</v>
      </c>
      <c r="I58" s="9">
        <f t="shared" si="12"/>
        <v>2.5000000000000001E-2</v>
      </c>
      <c r="J58" s="6">
        <f t="shared" si="2"/>
        <v>3350.7250000000004</v>
      </c>
      <c r="K58" s="6">
        <f t="shared" si="6"/>
        <v>3350.7249999999995</v>
      </c>
      <c r="L58" s="10">
        <f t="shared" si="3"/>
        <v>2.4999999999999994E-2</v>
      </c>
      <c r="M58" s="6">
        <v>0</v>
      </c>
      <c r="N58" s="6">
        <v>0</v>
      </c>
      <c r="O58" s="6">
        <f t="shared" si="7"/>
        <v>0</v>
      </c>
      <c r="P58" s="11">
        <f t="shared" si="8"/>
        <v>0</v>
      </c>
      <c r="Q58" s="6">
        <f t="shared" si="9"/>
        <v>3350.7249999999995</v>
      </c>
      <c r="R58" s="11">
        <f t="shared" si="4"/>
        <v>2.4999999999999994E-2</v>
      </c>
      <c r="S58" s="12">
        <f t="shared" si="10"/>
        <v>7.1274616273103632E-4</v>
      </c>
      <c r="T58" s="12">
        <f t="shared" si="11"/>
        <v>0.99241647952784329</v>
      </c>
    </row>
    <row r="59" spans="1:20" x14ac:dyDescent="0.25">
      <c r="A59" s="5" t="s">
        <v>76</v>
      </c>
      <c r="B59" s="6">
        <v>133338</v>
      </c>
      <c r="C59" s="7">
        <v>0</v>
      </c>
      <c r="D59" s="6">
        <v>0</v>
      </c>
      <c r="E59" s="8">
        <v>0</v>
      </c>
      <c r="F59" s="6">
        <f t="shared" si="0"/>
        <v>0</v>
      </c>
      <c r="G59" s="6">
        <f t="shared" si="5"/>
        <v>0</v>
      </c>
      <c r="H59" s="9">
        <f t="shared" si="1"/>
        <v>0</v>
      </c>
      <c r="I59" s="9">
        <f t="shared" si="12"/>
        <v>0</v>
      </c>
      <c r="J59" s="6">
        <f t="shared" si="2"/>
        <v>0</v>
      </c>
      <c r="K59" s="6">
        <f t="shared" si="6"/>
        <v>0</v>
      </c>
      <c r="L59" s="10">
        <f t="shared" si="3"/>
        <v>0</v>
      </c>
      <c r="M59" s="6">
        <v>0</v>
      </c>
      <c r="N59" s="6">
        <v>0</v>
      </c>
      <c r="O59" s="6">
        <f t="shared" si="7"/>
        <v>0</v>
      </c>
      <c r="P59" s="11">
        <f t="shared" si="8"/>
        <v>0</v>
      </c>
      <c r="Q59" s="6">
        <f t="shared" si="9"/>
        <v>0</v>
      </c>
      <c r="R59" s="11">
        <f t="shared" si="4"/>
        <v>0</v>
      </c>
      <c r="S59" s="12">
        <f t="shared" si="10"/>
        <v>7.0907152814861645E-4</v>
      </c>
      <c r="T59" s="12">
        <f t="shared" si="11"/>
        <v>0.99312555105599187</v>
      </c>
    </row>
    <row r="60" spans="1:20" x14ac:dyDescent="0.25">
      <c r="A60" s="5" t="s">
        <v>77</v>
      </c>
      <c r="B60" s="6">
        <v>104579</v>
      </c>
      <c r="C60" s="7">
        <v>4.6399999999999997E-2</v>
      </c>
      <c r="D60" s="6">
        <v>4856.3500000000004</v>
      </c>
      <c r="E60" s="8">
        <v>0</v>
      </c>
      <c r="F60" s="6">
        <f t="shared" si="0"/>
        <v>0</v>
      </c>
      <c r="G60" s="6">
        <f t="shared" si="5"/>
        <v>4856.3500000000004</v>
      </c>
      <c r="H60" s="9">
        <f t="shared" si="1"/>
        <v>4.64371432123084E-2</v>
      </c>
      <c r="I60" s="9">
        <f t="shared" si="12"/>
        <v>2.3199999999999998E-2</v>
      </c>
      <c r="J60" s="6">
        <f t="shared" si="2"/>
        <v>2426.2327999999998</v>
      </c>
      <c r="K60" s="6">
        <f t="shared" si="6"/>
        <v>2430.1172000000006</v>
      </c>
      <c r="L60" s="10">
        <f t="shared" si="3"/>
        <v>2.3237143212308405E-2</v>
      </c>
      <c r="M60" s="6">
        <v>0</v>
      </c>
      <c r="N60" s="6">
        <v>0</v>
      </c>
      <c r="O60" s="6">
        <f t="shared" si="7"/>
        <v>0</v>
      </c>
      <c r="P60" s="11">
        <f t="shared" si="8"/>
        <v>0</v>
      </c>
      <c r="Q60" s="6">
        <f t="shared" si="9"/>
        <v>2430.1172000000006</v>
      </c>
      <c r="R60" s="11">
        <f t="shared" si="4"/>
        <v>2.3237143212308405E-2</v>
      </c>
      <c r="S60" s="12">
        <f t="shared" si="10"/>
        <v>5.5613547032544485E-4</v>
      </c>
      <c r="T60" s="12">
        <f t="shared" si="11"/>
        <v>0.99368168652631728</v>
      </c>
    </row>
    <row r="61" spans="1:20" x14ac:dyDescent="0.25">
      <c r="A61" s="5" t="s">
        <v>78</v>
      </c>
      <c r="B61" s="6">
        <v>99371</v>
      </c>
      <c r="C61" s="7">
        <v>7.0400000000000004E-2</v>
      </c>
      <c r="D61" s="6">
        <v>6991.29</v>
      </c>
      <c r="E61" s="8">
        <v>0</v>
      </c>
      <c r="F61" s="6">
        <f t="shared" si="0"/>
        <v>0</v>
      </c>
      <c r="G61" s="6">
        <f t="shared" si="5"/>
        <v>6991.29</v>
      </c>
      <c r="H61" s="9">
        <f t="shared" si="1"/>
        <v>7.0355435690493198E-2</v>
      </c>
      <c r="I61" s="9">
        <f t="shared" si="12"/>
        <v>3.5200000000000002E-2</v>
      </c>
      <c r="J61" s="6">
        <f t="shared" si="2"/>
        <v>3497.8592000000003</v>
      </c>
      <c r="K61" s="6">
        <f t="shared" si="6"/>
        <v>3493.4307999999996</v>
      </c>
      <c r="L61" s="10">
        <f t="shared" si="3"/>
        <v>3.5155435690493196E-2</v>
      </c>
      <c r="M61" s="6">
        <v>0</v>
      </c>
      <c r="N61" s="6">
        <v>0</v>
      </c>
      <c r="O61" s="6">
        <f t="shared" si="7"/>
        <v>0</v>
      </c>
      <c r="P61" s="11">
        <f t="shared" si="8"/>
        <v>0</v>
      </c>
      <c r="Q61" s="6">
        <f t="shared" si="9"/>
        <v>3493.4307999999996</v>
      </c>
      <c r="R61" s="11">
        <f t="shared" si="4"/>
        <v>3.5155435690493196E-2</v>
      </c>
      <c r="S61" s="12">
        <f t="shared" si="10"/>
        <v>5.2844010577371913E-4</v>
      </c>
      <c r="T61" s="12">
        <f t="shared" si="11"/>
        <v>0.99421012663209096</v>
      </c>
    </row>
    <row r="62" spans="1:20" x14ac:dyDescent="0.25">
      <c r="A62" s="5" t="s">
        <v>79</v>
      </c>
      <c r="B62" s="6">
        <v>95058</v>
      </c>
      <c r="C62" s="7">
        <v>4.7899999999999998E-2</v>
      </c>
      <c r="D62" s="6">
        <v>4552.58</v>
      </c>
      <c r="E62" s="8">
        <v>0</v>
      </c>
      <c r="F62" s="6">
        <f t="shared" si="0"/>
        <v>0</v>
      </c>
      <c r="G62" s="6">
        <f t="shared" si="5"/>
        <v>4552.58</v>
      </c>
      <c r="H62" s="9">
        <f t="shared" si="1"/>
        <v>4.789265501062509E-2</v>
      </c>
      <c r="I62" s="9">
        <f t="shared" si="12"/>
        <v>2.3949999999999999E-2</v>
      </c>
      <c r="J62" s="6">
        <f t="shared" si="2"/>
        <v>2276.6390999999999</v>
      </c>
      <c r="K62" s="6">
        <f t="shared" si="6"/>
        <v>2275.9409000000001</v>
      </c>
      <c r="L62" s="10">
        <f t="shared" si="3"/>
        <v>2.3942655010625091E-2</v>
      </c>
      <c r="M62" s="6">
        <v>0</v>
      </c>
      <c r="N62" s="6">
        <v>0</v>
      </c>
      <c r="O62" s="6">
        <f t="shared" si="7"/>
        <v>0</v>
      </c>
      <c r="P62" s="11">
        <f t="shared" si="8"/>
        <v>0</v>
      </c>
      <c r="Q62" s="6">
        <f t="shared" si="9"/>
        <v>2275.9409000000001</v>
      </c>
      <c r="R62" s="11">
        <f t="shared" si="4"/>
        <v>2.3942655010625091E-2</v>
      </c>
      <c r="S62" s="12">
        <f t="shared" si="10"/>
        <v>5.0550421727302937E-4</v>
      </c>
      <c r="T62" s="12">
        <f t="shared" si="11"/>
        <v>0.99471563084936399</v>
      </c>
    </row>
    <row r="63" spans="1:20" x14ac:dyDescent="0.25">
      <c r="A63" s="5" t="s">
        <v>80</v>
      </c>
      <c r="B63" s="6">
        <v>90359</v>
      </c>
      <c r="C63" s="7">
        <v>3.4000000000000002E-2</v>
      </c>
      <c r="D63" s="6">
        <v>3074.47</v>
      </c>
      <c r="E63" s="8">
        <v>0</v>
      </c>
      <c r="F63" s="6">
        <f t="shared" si="0"/>
        <v>0</v>
      </c>
      <c r="G63" s="6">
        <f t="shared" si="5"/>
        <v>3074.47</v>
      </c>
      <c r="H63" s="9">
        <f t="shared" si="1"/>
        <v>3.4025055611505213E-2</v>
      </c>
      <c r="I63" s="9">
        <f t="shared" si="12"/>
        <v>1.7000000000000001E-2</v>
      </c>
      <c r="J63" s="6">
        <f t="shared" si="2"/>
        <v>1536.1030000000001</v>
      </c>
      <c r="K63" s="6">
        <f t="shared" si="6"/>
        <v>1538.3669999999997</v>
      </c>
      <c r="L63" s="10">
        <f t="shared" si="3"/>
        <v>1.7025055611505215E-2</v>
      </c>
      <c r="M63" s="6">
        <v>0</v>
      </c>
      <c r="N63" s="6">
        <v>0</v>
      </c>
      <c r="O63" s="6">
        <f t="shared" si="7"/>
        <v>0</v>
      </c>
      <c r="P63" s="11">
        <f t="shared" si="8"/>
        <v>0</v>
      </c>
      <c r="Q63" s="6">
        <f t="shared" si="9"/>
        <v>1538.3669999999997</v>
      </c>
      <c r="R63" s="11">
        <f t="shared" si="4"/>
        <v>1.7025055611505215E-2</v>
      </c>
      <c r="S63" s="12">
        <f t="shared" si="10"/>
        <v>4.8051563854250727E-4</v>
      </c>
      <c r="T63" s="12">
        <f t="shared" si="11"/>
        <v>0.99519614648790644</v>
      </c>
    </row>
    <row r="64" spans="1:20" x14ac:dyDescent="0.25">
      <c r="A64" s="5" t="s">
        <v>81</v>
      </c>
      <c r="B64" s="6">
        <v>89802</v>
      </c>
      <c r="C64" s="7">
        <v>5.5399999999999998E-2</v>
      </c>
      <c r="D64" s="6">
        <v>4976.03</v>
      </c>
      <c r="E64" s="8">
        <v>0</v>
      </c>
      <c r="F64" s="6">
        <f t="shared" si="0"/>
        <v>0</v>
      </c>
      <c r="G64" s="6">
        <f t="shared" si="5"/>
        <v>4976.03</v>
      </c>
      <c r="H64" s="9">
        <f t="shared" si="1"/>
        <v>5.541112670096434E-2</v>
      </c>
      <c r="I64" s="9">
        <f t="shared" si="12"/>
        <v>2.7699999999999999E-2</v>
      </c>
      <c r="J64" s="6">
        <f t="shared" si="2"/>
        <v>2487.5153999999998</v>
      </c>
      <c r="K64" s="6">
        <f t="shared" si="6"/>
        <v>2488.5146</v>
      </c>
      <c r="L64" s="10">
        <f t="shared" si="3"/>
        <v>2.7711126700964345E-2</v>
      </c>
      <c r="M64" s="6">
        <v>0</v>
      </c>
      <c r="N64" s="6">
        <v>0</v>
      </c>
      <c r="O64" s="6">
        <f t="shared" si="7"/>
        <v>0</v>
      </c>
      <c r="P64" s="11">
        <f t="shared" si="8"/>
        <v>0</v>
      </c>
      <c r="Q64" s="6">
        <f t="shared" si="9"/>
        <v>2488.5146</v>
      </c>
      <c r="R64" s="11">
        <f t="shared" si="4"/>
        <v>2.7711126700964345E-2</v>
      </c>
      <c r="S64" s="12">
        <f t="shared" si="10"/>
        <v>4.7755359590515874E-4</v>
      </c>
      <c r="T64" s="12">
        <f t="shared" si="11"/>
        <v>0.99567370008381162</v>
      </c>
    </row>
    <row r="65" spans="1:20" x14ac:dyDescent="0.25">
      <c r="A65" s="5" t="s">
        <v>82</v>
      </c>
      <c r="B65" s="6">
        <v>75584</v>
      </c>
      <c r="C65" s="7">
        <v>4.2900000000000001E-2</v>
      </c>
      <c r="D65" s="6">
        <v>3244.75</v>
      </c>
      <c r="E65" s="8">
        <v>0</v>
      </c>
      <c r="F65" s="6">
        <f t="shared" si="0"/>
        <v>0</v>
      </c>
      <c r="G65" s="6">
        <f t="shared" si="5"/>
        <v>3244.75</v>
      </c>
      <c r="H65" s="9">
        <f t="shared" si="1"/>
        <v>4.2929059060118541E-2</v>
      </c>
      <c r="I65" s="9">
        <f t="shared" si="12"/>
        <v>2.145E-2</v>
      </c>
      <c r="J65" s="6">
        <f t="shared" si="2"/>
        <v>1621.2768000000001</v>
      </c>
      <c r="K65" s="6">
        <f t="shared" si="6"/>
        <v>1623.4731999999999</v>
      </c>
      <c r="L65" s="10">
        <f t="shared" si="3"/>
        <v>2.1479059060118544E-2</v>
      </c>
      <c r="M65" s="6">
        <v>0</v>
      </c>
      <c r="N65" s="6">
        <v>0</v>
      </c>
      <c r="O65" s="6">
        <f t="shared" si="7"/>
        <v>0</v>
      </c>
      <c r="P65" s="11">
        <f t="shared" si="8"/>
        <v>0</v>
      </c>
      <c r="Q65" s="6">
        <f t="shared" si="9"/>
        <v>1623.4731999999999</v>
      </c>
      <c r="R65" s="11">
        <f t="shared" si="4"/>
        <v>2.1479059060118544E-2</v>
      </c>
      <c r="S65" s="12">
        <f t="shared" si="10"/>
        <v>4.0194439982289387E-4</v>
      </c>
      <c r="T65" s="12">
        <f t="shared" si="11"/>
        <v>0.9960756444836345</v>
      </c>
    </row>
    <row r="66" spans="1:20" x14ac:dyDescent="0.25">
      <c r="A66" s="5" t="s">
        <v>83</v>
      </c>
      <c r="B66" s="6">
        <v>69983</v>
      </c>
      <c r="C66" s="7">
        <v>0</v>
      </c>
      <c r="D66" s="6">
        <v>0</v>
      </c>
      <c r="E66" s="8">
        <v>0</v>
      </c>
      <c r="F66" s="6">
        <f t="shared" ref="F66:F119" si="13">(B66-D66)*E66</f>
        <v>0</v>
      </c>
      <c r="G66" s="6">
        <f t="shared" si="5"/>
        <v>0</v>
      </c>
      <c r="H66" s="9">
        <f t="shared" ref="H66:H119" si="14">G66/B66</f>
        <v>0</v>
      </c>
      <c r="I66" s="9">
        <f t="shared" si="12"/>
        <v>0</v>
      </c>
      <c r="J66" s="6">
        <f t="shared" ref="J66:J119" si="15">B66*I66</f>
        <v>0</v>
      </c>
      <c r="K66" s="6">
        <f t="shared" si="6"/>
        <v>0</v>
      </c>
      <c r="L66" s="10">
        <f t="shared" ref="L66:L119" si="16">K66/B66</f>
        <v>0</v>
      </c>
      <c r="M66" s="6">
        <v>0</v>
      </c>
      <c r="N66" s="6">
        <v>0</v>
      </c>
      <c r="O66" s="6">
        <f t="shared" si="7"/>
        <v>0</v>
      </c>
      <c r="P66" s="11">
        <f t="shared" si="8"/>
        <v>0</v>
      </c>
      <c r="Q66" s="6">
        <f t="shared" si="9"/>
        <v>0</v>
      </c>
      <c r="R66" s="11">
        <f t="shared" ref="R66:R119" si="17">Q66/B66</f>
        <v>0</v>
      </c>
      <c r="S66" s="12">
        <f t="shared" si="10"/>
        <v>3.7215912008898156E-4</v>
      </c>
      <c r="T66" s="12">
        <f t="shared" si="11"/>
        <v>0.99644780360372354</v>
      </c>
    </row>
    <row r="67" spans="1:20" x14ac:dyDescent="0.25">
      <c r="A67" s="5" t="s">
        <v>84</v>
      </c>
      <c r="B67" s="6">
        <v>67921</v>
      </c>
      <c r="C67" s="7">
        <v>4.5699999999999998E-2</v>
      </c>
      <c r="D67" s="6">
        <v>3106.43</v>
      </c>
      <c r="E67" s="8">
        <v>0</v>
      </c>
      <c r="F67" s="6">
        <f t="shared" si="13"/>
        <v>0</v>
      </c>
      <c r="G67" s="6">
        <f t="shared" ref="G67:G119" si="18">D67+F67</f>
        <v>3106.43</v>
      </c>
      <c r="H67" s="9">
        <f t="shared" si="14"/>
        <v>4.5735928505175126E-2</v>
      </c>
      <c r="I67" s="9">
        <f t="shared" si="12"/>
        <v>2.2849999999999999E-2</v>
      </c>
      <c r="J67" s="6">
        <f t="shared" si="15"/>
        <v>1551.9948499999998</v>
      </c>
      <c r="K67" s="6">
        <f t="shared" ref="K67:K119" si="19">G67-J67</f>
        <v>1554.43515</v>
      </c>
      <c r="L67" s="10">
        <f t="shared" si="16"/>
        <v>2.2885928505175131E-2</v>
      </c>
      <c r="M67" s="6">
        <v>0</v>
      </c>
      <c r="N67" s="6">
        <v>0</v>
      </c>
      <c r="O67" s="6">
        <f t="shared" ref="O67:O119" si="20">M67-N67</f>
        <v>0</v>
      </c>
      <c r="P67" s="11">
        <f t="shared" ref="P67:P119" si="21">IF(O67&lt;=0,0,O67/K67)</f>
        <v>0</v>
      </c>
      <c r="Q67" s="6">
        <f t="shared" ref="Q67:Q119" si="22">K67-O67</f>
        <v>1554.43515</v>
      </c>
      <c r="R67" s="11">
        <f t="shared" si="17"/>
        <v>2.2885928505175131E-2</v>
      </c>
      <c r="S67" s="12">
        <f t="shared" ref="S67:S119" si="23">B67/$B$120</f>
        <v>3.6119371269542199E-4</v>
      </c>
      <c r="T67" s="12">
        <f t="shared" si="11"/>
        <v>0.99680899731641892</v>
      </c>
    </row>
    <row r="68" spans="1:20" x14ac:dyDescent="0.25">
      <c r="A68" s="5" t="s">
        <v>85</v>
      </c>
      <c r="B68" s="6">
        <v>63293</v>
      </c>
      <c r="C68" s="7">
        <v>4.9599999999999998E-2</v>
      </c>
      <c r="D68" s="6">
        <v>3141.3</v>
      </c>
      <c r="E68" s="8">
        <v>0</v>
      </c>
      <c r="F68" s="6">
        <f t="shared" si="13"/>
        <v>0</v>
      </c>
      <c r="G68" s="6">
        <f t="shared" si="18"/>
        <v>3141.3</v>
      </c>
      <c r="H68" s="9">
        <f t="shared" si="14"/>
        <v>4.9631080846223127E-2</v>
      </c>
      <c r="I68" s="9">
        <f t="shared" si="12"/>
        <v>2.4799999999999999E-2</v>
      </c>
      <c r="J68" s="6">
        <f t="shared" si="15"/>
        <v>1569.6663999999998</v>
      </c>
      <c r="K68" s="6">
        <f t="shared" si="19"/>
        <v>1571.6336000000003</v>
      </c>
      <c r="L68" s="10">
        <f t="shared" si="16"/>
        <v>2.4831080846223125E-2</v>
      </c>
      <c r="M68" s="6">
        <v>0</v>
      </c>
      <c r="N68" s="6">
        <v>0</v>
      </c>
      <c r="O68" s="6">
        <f t="shared" si="20"/>
        <v>0</v>
      </c>
      <c r="P68" s="11">
        <f t="shared" si="21"/>
        <v>0</v>
      </c>
      <c r="Q68" s="6">
        <f t="shared" si="22"/>
        <v>1571.6336000000003</v>
      </c>
      <c r="R68" s="11">
        <f t="shared" si="17"/>
        <v>2.4831080846223125E-2</v>
      </c>
      <c r="S68" s="12">
        <f t="shared" si="23"/>
        <v>3.3658270133878098E-4</v>
      </c>
      <c r="T68" s="12">
        <f t="shared" ref="T68:T119" si="24">S68+T67</f>
        <v>0.99714558001775766</v>
      </c>
    </row>
    <row r="69" spans="1:20" x14ac:dyDescent="0.25">
      <c r="A69" s="5" t="s">
        <v>86</v>
      </c>
      <c r="B69" s="6">
        <v>62912</v>
      </c>
      <c r="C69" s="7">
        <v>0</v>
      </c>
      <c r="D69" s="6">
        <v>0</v>
      </c>
      <c r="E69" s="8">
        <v>0</v>
      </c>
      <c r="F69" s="6">
        <f t="shared" si="13"/>
        <v>0</v>
      </c>
      <c r="G69" s="6">
        <f t="shared" si="18"/>
        <v>0</v>
      </c>
      <c r="H69" s="9">
        <f t="shared" si="14"/>
        <v>0</v>
      </c>
      <c r="I69" s="9">
        <f t="shared" si="12"/>
        <v>0</v>
      </c>
      <c r="J69" s="6">
        <f t="shared" si="15"/>
        <v>0</v>
      </c>
      <c r="K69" s="6">
        <f t="shared" si="19"/>
        <v>0</v>
      </c>
      <c r="L69" s="10">
        <f t="shared" si="16"/>
        <v>0</v>
      </c>
      <c r="M69" s="6">
        <v>0</v>
      </c>
      <c r="N69" s="6">
        <v>0</v>
      </c>
      <c r="O69" s="6">
        <f t="shared" si="20"/>
        <v>0</v>
      </c>
      <c r="P69" s="11">
        <f t="shared" si="21"/>
        <v>0</v>
      </c>
      <c r="Q69" s="6">
        <f t="shared" si="22"/>
        <v>0</v>
      </c>
      <c r="R69" s="11">
        <f t="shared" si="17"/>
        <v>0</v>
      </c>
      <c r="S69" s="12">
        <f t="shared" si="23"/>
        <v>3.3455660036063058E-4</v>
      </c>
      <c r="T69" s="12">
        <f t="shared" si="24"/>
        <v>0.9974801366181183</v>
      </c>
    </row>
    <row r="70" spans="1:20" x14ac:dyDescent="0.25">
      <c r="A70" s="5" t="s">
        <v>87</v>
      </c>
      <c r="B70" s="6">
        <v>47196</v>
      </c>
      <c r="C70" s="7">
        <v>7.5399999999999995E-2</v>
      </c>
      <c r="D70" s="6">
        <v>3560.71</v>
      </c>
      <c r="E70" s="8">
        <v>0</v>
      </c>
      <c r="F70" s="6">
        <f t="shared" si="13"/>
        <v>0</v>
      </c>
      <c r="G70" s="6">
        <f t="shared" si="18"/>
        <v>3560.71</v>
      </c>
      <c r="H70" s="9">
        <f t="shared" si="14"/>
        <v>7.5445164844478343E-2</v>
      </c>
      <c r="I70" s="9">
        <f t="shared" si="12"/>
        <v>3.7699999999999997E-2</v>
      </c>
      <c r="J70" s="6">
        <f t="shared" si="15"/>
        <v>1779.2891999999999</v>
      </c>
      <c r="K70" s="6">
        <f t="shared" si="19"/>
        <v>1781.4208000000001</v>
      </c>
      <c r="L70" s="10">
        <f t="shared" si="16"/>
        <v>3.7745164844478346E-2</v>
      </c>
      <c r="M70" s="6">
        <v>0</v>
      </c>
      <c r="N70" s="6">
        <v>0</v>
      </c>
      <c r="O70" s="6">
        <f t="shared" si="20"/>
        <v>0</v>
      </c>
      <c r="P70" s="11">
        <f t="shared" si="21"/>
        <v>0</v>
      </c>
      <c r="Q70" s="6">
        <f t="shared" si="22"/>
        <v>1781.4208000000001</v>
      </c>
      <c r="R70" s="11">
        <f t="shared" si="17"/>
        <v>3.7745164844478346E-2</v>
      </c>
      <c r="S70" s="12">
        <f t="shared" si="23"/>
        <v>2.5098126447450913E-4</v>
      </c>
      <c r="T70" s="12">
        <f t="shared" si="24"/>
        <v>0.99773111788259283</v>
      </c>
    </row>
    <row r="71" spans="1:20" x14ac:dyDescent="0.25">
      <c r="A71" s="5" t="s">
        <v>88</v>
      </c>
      <c r="B71" s="6">
        <v>40093</v>
      </c>
      <c r="C71" s="7">
        <v>5.3499999999999999E-2</v>
      </c>
      <c r="D71" s="6">
        <v>2144.86</v>
      </c>
      <c r="E71" s="8">
        <v>0</v>
      </c>
      <c r="F71" s="6">
        <f t="shared" si="13"/>
        <v>0</v>
      </c>
      <c r="G71" s="6">
        <f t="shared" si="18"/>
        <v>2144.86</v>
      </c>
      <c r="H71" s="9">
        <f t="shared" si="14"/>
        <v>5.349711919786497E-2</v>
      </c>
      <c r="I71" s="9">
        <f t="shared" si="12"/>
        <v>2.6749999999999999E-2</v>
      </c>
      <c r="J71" s="6">
        <f t="shared" si="15"/>
        <v>1072.48775</v>
      </c>
      <c r="K71" s="6">
        <f t="shared" si="19"/>
        <v>1072.3722500000001</v>
      </c>
      <c r="L71" s="10">
        <f t="shared" si="16"/>
        <v>2.6747119197864967E-2</v>
      </c>
      <c r="M71" s="6">
        <v>0</v>
      </c>
      <c r="N71" s="6">
        <v>0</v>
      </c>
      <c r="O71" s="6">
        <f t="shared" si="20"/>
        <v>0</v>
      </c>
      <c r="P71" s="11">
        <f t="shared" si="21"/>
        <v>0</v>
      </c>
      <c r="Q71" s="6">
        <f t="shared" si="22"/>
        <v>1072.3722500000001</v>
      </c>
      <c r="R71" s="11">
        <f t="shared" si="17"/>
        <v>2.6747119197864967E-2</v>
      </c>
      <c r="S71" s="12">
        <f t="shared" si="23"/>
        <v>2.1320857353539484E-4</v>
      </c>
      <c r="T71" s="12">
        <f t="shared" si="24"/>
        <v>0.99794432645612818</v>
      </c>
    </row>
    <row r="72" spans="1:20" x14ac:dyDescent="0.25">
      <c r="A72" s="5" t="s">
        <v>89</v>
      </c>
      <c r="B72" s="6">
        <v>38793</v>
      </c>
      <c r="C72" s="7">
        <v>4.7699999999999999E-2</v>
      </c>
      <c r="D72" s="6">
        <v>1850.6</v>
      </c>
      <c r="E72" s="8">
        <v>0</v>
      </c>
      <c r="F72" s="6">
        <f t="shared" si="13"/>
        <v>0</v>
      </c>
      <c r="G72" s="6">
        <f t="shared" si="18"/>
        <v>1850.6</v>
      </c>
      <c r="H72" s="9">
        <f t="shared" si="14"/>
        <v>4.7704482767509597E-2</v>
      </c>
      <c r="I72" s="9">
        <f t="shared" si="12"/>
        <v>2.385E-2</v>
      </c>
      <c r="J72" s="6">
        <f t="shared" si="15"/>
        <v>925.21304999999995</v>
      </c>
      <c r="K72" s="6">
        <f t="shared" si="19"/>
        <v>925.38694999999996</v>
      </c>
      <c r="L72" s="10">
        <f t="shared" si="16"/>
        <v>2.3854482767509601E-2</v>
      </c>
      <c r="M72" s="6">
        <v>0</v>
      </c>
      <c r="N72" s="6">
        <v>0</v>
      </c>
      <c r="O72" s="6">
        <f t="shared" si="20"/>
        <v>0</v>
      </c>
      <c r="P72" s="11">
        <f t="shared" si="21"/>
        <v>0</v>
      </c>
      <c r="Q72" s="6">
        <f t="shared" si="22"/>
        <v>925.38694999999996</v>
      </c>
      <c r="R72" s="11">
        <f t="shared" si="17"/>
        <v>2.3854482767509601E-2</v>
      </c>
      <c r="S72" s="12">
        <f t="shared" si="23"/>
        <v>2.0629536809813615E-4</v>
      </c>
      <c r="T72" s="12">
        <f t="shared" si="24"/>
        <v>0.99815062182422631</v>
      </c>
    </row>
    <row r="73" spans="1:20" x14ac:dyDescent="0.25">
      <c r="A73" s="5" t="s">
        <v>90</v>
      </c>
      <c r="B73" s="6">
        <v>34899</v>
      </c>
      <c r="C73" s="7">
        <v>1.5E-3</v>
      </c>
      <c r="D73" s="6">
        <v>51</v>
      </c>
      <c r="E73" s="8">
        <v>0</v>
      </c>
      <c r="F73" s="6">
        <f t="shared" si="13"/>
        <v>0</v>
      </c>
      <c r="G73" s="6">
        <f t="shared" si="18"/>
        <v>51</v>
      </c>
      <c r="H73" s="9">
        <f t="shared" si="14"/>
        <v>1.4613599243531333E-3</v>
      </c>
      <c r="I73" s="9">
        <f t="shared" si="12"/>
        <v>7.5000000000000002E-4</v>
      </c>
      <c r="J73" s="6">
        <f t="shared" si="15"/>
        <v>26.174250000000001</v>
      </c>
      <c r="K73" s="6">
        <f t="shared" si="19"/>
        <v>24.825749999999999</v>
      </c>
      <c r="L73" s="10">
        <f t="shared" si="16"/>
        <v>7.1135992435313327E-4</v>
      </c>
      <c r="M73" s="6">
        <v>0</v>
      </c>
      <c r="N73" s="6">
        <v>0</v>
      </c>
      <c r="O73" s="6">
        <f t="shared" si="20"/>
        <v>0</v>
      </c>
      <c r="P73" s="11">
        <f t="shared" si="21"/>
        <v>0</v>
      </c>
      <c r="Q73" s="6">
        <f t="shared" si="22"/>
        <v>24.825749999999999</v>
      </c>
      <c r="R73" s="11">
        <f t="shared" si="17"/>
        <v>7.1135992435313327E-4</v>
      </c>
      <c r="S73" s="12">
        <f t="shared" si="23"/>
        <v>1.8558765888837815E-4</v>
      </c>
      <c r="T73" s="12">
        <f t="shared" si="24"/>
        <v>0.99833620948311474</v>
      </c>
    </row>
    <row r="74" spans="1:20" x14ac:dyDescent="0.25">
      <c r="A74" s="5" t="s">
        <v>91</v>
      </c>
      <c r="B74" s="6">
        <v>32183</v>
      </c>
      <c r="C74" s="7">
        <v>0.03</v>
      </c>
      <c r="D74" s="6">
        <v>965.49</v>
      </c>
      <c r="E74" s="8">
        <v>0</v>
      </c>
      <c r="F74" s="6">
        <f t="shared" si="13"/>
        <v>0</v>
      </c>
      <c r="G74" s="6">
        <f t="shared" si="18"/>
        <v>965.49</v>
      </c>
      <c r="H74" s="9">
        <f t="shared" si="14"/>
        <v>0.03</v>
      </c>
      <c r="I74" s="9">
        <f t="shared" si="12"/>
        <v>1.4999999999999999E-2</v>
      </c>
      <c r="J74" s="6">
        <f t="shared" si="15"/>
        <v>482.745</v>
      </c>
      <c r="K74" s="6">
        <f t="shared" si="19"/>
        <v>482.745</v>
      </c>
      <c r="L74" s="10">
        <f t="shared" si="16"/>
        <v>1.4999999999999999E-2</v>
      </c>
      <c r="M74" s="6">
        <v>0</v>
      </c>
      <c r="N74" s="6">
        <v>0</v>
      </c>
      <c r="O74" s="6">
        <f t="shared" si="20"/>
        <v>0</v>
      </c>
      <c r="P74" s="11">
        <f t="shared" si="21"/>
        <v>0</v>
      </c>
      <c r="Q74" s="6">
        <f t="shared" si="22"/>
        <v>482.745</v>
      </c>
      <c r="R74" s="11">
        <f t="shared" si="17"/>
        <v>1.4999999999999999E-2</v>
      </c>
      <c r="S74" s="12">
        <f t="shared" si="23"/>
        <v>1.711443773748438E-4</v>
      </c>
      <c r="T74" s="12">
        <f t="shared" si="24"/>
        <v>0.99850735386048961</v>
      </c>
    </row>
    <row r="75" spans="1:20" x14ac:dyDescent="0.25">
      <c r="A75" s="5" t="s">
        <v>92</v>
      </c>
      <c r="B75" s="6">
        <v>29231</v>
      </c>
      <c r="C75" s="7">
        <v>3.1099999999999999E-2</v>
      </c>
      <c r="D75" s="6">
        <v>910.43</v>
      </c>
      <c r="E75" s="8">
        <v>0</v>
      </c>
      <c r="F75" s="6">
        <f t="shared" si="13"/>
        <v>0</v>
      </c>
      <c r="G75" s="6">
        <f t="shared" si="18"/>
        <v>910.43</v>
      </c>
      <c r="H75" s="9">
        <f t="shared" si="14"/>
        <v>3.1146043583866443E-2</v>
      </c>
      <c r="I75" s="9">
        <f t="shared" si="12"/>
        <v>1.555E-2</v>
      </c>
      <c r="J75" s="6">
        <f t="shared" si="15"/>
        <v>454.54204999999996</v>
      </c>
      <c r="K75" s="6">
        <f t="shared" si="19"/>
        <v>455.88794999999999</v>
      </c>
      <c r="L75" s="10">
        <f t="shared" si="16"/>
        <v>1.5596043583866443E-2</v>
      </c>
      <c r="M75" s="6">
        <v>0</v>
      </c>
      <c r="N75" s="6">
        <v>0</v>
      </c>
      <c r="O75" s="6">
        <f t="shared" si="20"/>
        <v>0</v>
      </c>
      <c r="P75" s="11">
        <f t="shared" si="21"/>
        <v>0</v>
      </c>
      <c r="Q75" s="6">
        <f t="shared" si="22"/>
        <v>455.88794999999999</v>
      </c>
      <c r="R75" s="11">
        <f t="shared" si="17"/>
        <v>1.5596043583866443E-2</v>
      </c>
      <c r="S75" s="12">
        <f t="shared" si="23"/>
        <v>1.5544608318193018E-4</v>
      </c>
      <c r="T75" s="12">
        <f t="shared" si="24"/>
        <v>0.99866279994367158</v>
      </c>
    </row>
    <row r="76" spans="1:20" x14ac:dyDescent="0.25">
      <c r="A76" s="5" t="s">
        <v>93</v>
      </c>
      <c r="B76" s="6">
        <v>28718</v>
      </c>
      <c r="C76" s="7">
        <v>3.6900000000000002E-2</v>
      </c>
      <c r="D76" s="6">
        <v>1059.06</v>
      </c>
      <c r="E76" s="8">
        <v>0</v>
      </c>
      <c r="F76" s="6">
        <f t="shared" si="13"/>
        <v>0</v>
      </c>
      <c r="G76" s="6">
        <f t="shared" si="18"/>
        <v>1059.06</v>
      </c>
      <c r="H76" s="9">
        <f t="shared" si="14"/>
        <v>3.6877916289435195E-2</v>
      </c>
      <c r="I76" s="9">
        <f t="shared" si="12"/>
        <v>1.8450000000000001E-2</v>
      </c>
      <c r="J76" s="6">
        <f t="shared" si="15"/>
        <v>529.84710000000007</v>
      </c>
      <c r="K76" s="6">
        <f t="shared" si="19"/>
        <v>529.21289999999988</v>
      </c>
      <c r="L76" s="10">
        <f t="shared" si="16"/>
        <v>1.8427916289435194E-2</v>
      </c>
      <c r="M76" s="6">
        <v>0</v>
      </c>
      <c r="N76" s="6">
        <v>0</v>
      </c>
      <c r="O76" s="6">
        <f t="shared" si="20"/>
        <v>0</v>
      </c>
      <c r="P76" s="11">
        <f t="shared" si="21"/>
        <v>0</v>
      </c>
      <c r="Q76" s="6">
        <f t="shared" si="22"/>
        <v>529.21289999999988</v>
      </c>
      <c r="R76" s="11">
        <f t="shared" si="17"/>
        <v>1.8427916289435194E-2</v>
      </c>
      <c r="S76" s="12">
        <f t="shared" si="23"/>
        <v>1.5271802595938117E-4</v>
      </c>
      <c r="T76" s="12">
        <f t="shared" si="24"/>
        <v>0.99881551796963097</v>
      </c>
    </row>
    <row r="77" spans="1:20" x14ac:dyDescent="0.25">
      <c r="A77" s="5" t="s">
        <v>94</v>
      </c>
      <c r="B77" s="6">
        <v>28568</v>
      </c>
      <c r="C77" s="7">
        <v>0</v>
      </c>
      <c r="D77" s="6">
        <v>0</v>
      </c>
      <c r="E77" s="8">
        <v>0</v>
      </c>
      <c r="F77" s="6">
        <f t="shared" si="13"/>
        <v>0</v>
      </c>
      <c r="G77" s="6">
        <f t="shared" si="18"/>
        <v>0</v>
      </c>
      <c r="H77" s="9">
        <f t="shared" si="14"/>
        <v>0</v>
      </c>
      <c r="I77" s="9">
        <f t="shared" si="12"/>
        <v>0</v>
      </c>
      <c r="J77" s="6">
        <f t="shared" si="15"/>
        <v>0</v>
      </c>
      <c r="K77" s="6">
        <f t="shared" si="19"/>
        <v>0</v>
      </c>
      <c r="L77" s="10">
        <f t="shared" si="16"/>
        <v>0</v>
      </c>
      <c r="M77" s="6">
        <v>0</v>
      </c>
      <c r="N77" s="6">
        <v>0</v>
      </c>
      <c r="O77" s="6">
        <f t="shared" si="20"/>
        <v>0</v>
      </c>
      <c r="P77" s="11">
        <f t="shared" si="21"/>
        <v>0</v>
      </c>
      <c r="Q77" s="6">
        <f t="shared" si="22"/>
        <v>0</v>
      </c>
      <c r="R77" s="11">
        <f t="shared" si="17"/>
        <v>0</v>
      </c>
      <c r="S77" s="12">
        <f t="shared" si="23"/>
        <v>1.5192034840892825E-4</v>
      </c>
      <c r="T77" s="12">
        <f t="shared" si="24"/>
        <v>0.99896743831803991</v>
      </c>
    </row>
    <row r="78" spans="1:20" x14ac:dyDescent="0.25">
      <c r="A78" s="5" t="s">
        <v>95</v>
      </c>
      <c r="B78" s="6">
        <v>22461</v>
      </c>
      <c r="C78" s="7">
        <v>9.4000000000000004E-3</v>
      </c>
      <c r="D78" s="6">
        <v>210.99</v>
      </c>
      <c r="E78" s="8">
        <v>0</v>
      </c>
      <c r="F78" s="6">
        <f t="shared" si="13"/>
        <v>0</v>
      </c>
      <c r="G78" s="6">
        <f t="shared" si="18"/>
        <v>210.99</v>
      </c>
      <c r="H78" s="9">
        <f t="shared" si="14"/>
        <v>9.3936156003739824E-3</v>
      </c>
      <c r="I78" s="9">
        <f t="shared" si="12"/>
        <v>4.7000000000000002E-3</v>
      </c>
      <c r="J78" s="6">
        <f t="shared" si="15"/>
        <v>105.5667</v>
      </c>
      <c r="K78" s="6">
        <f t="shared" si="19"/>
        <v>105.42330000000001</v>
      </c>
      <c r="L78" s="10">
        <f t="shared" si="16"/>
        <v>4.6936156003739822E-3</v>
      </c>
      <c r="M78" s="6">
        <v>0</v>
      </c>
      <c r="N78" s="6">
        <v>0</v>
      </c>
      <c r="O78" s="6">
        <f t="shared" si="20"/>
        <v>0</v>
      </c>
      <c r="P78" s="11">
        <f t="shared" si="21"/>
        <v>0</v>
      </c>
      <c r="Q78" s="6">
        <f t="shared" si="22"/>
        <v>105.42330000000001</v>
      </c>
      <c r="R78" s="11">
        <f t="shared" si="17"/>
        <v>4.6936156003739822E-3</v>
      </c>
      <c r="S78" s="12">
        <f t="shared" si="23"/>
        <v>1.1944423640482138E-4</v>
      </c>
      <c r="T78" s="12">
        <f t="shared" si="24"/>
        <v>0.99908688255444478</v>
      </c>
    </row>
    <row r="79" spans="1:20" x14ac:dyDescent="0.25">
      <c r="A79" s="5" t="s">
        <v>96</v>
      </c>
      <c r="B79" s="6">
        <v>20815</v>
      </c>
      <c r="C79" s="7">
        <v>0</v>
      </c>
      <c r="D79" s="6">
        <v>0</v>
      </c>
      <c r="E79" s="8">
        <v>0</v>
      </c>
      <c r="F79" s="6">
        <f t="shared" si="13"/>
        <v>0</v>
      </c>
      <c r="G79" s="6">
        <f t="shared" si="18"/>
        <v>0</v>
      </c>
      <c r="H79" s="9">
        <f t="shared" si="14"/>
        <v>0</v>
      </c>
      <c r="I79" s="9">
        <f t="shared" si="12"/>
        <v>0</v>
      </c>
      <c r="J79" s="6">
        <f t="shared" si="15"/>
        <v>0</v>
      </c>
      <c r="K79" s="6">
        <f t="shared" si="19"/>
        <v>0</v>
      </c>
      <c r="L79" s="10">
        <f t="shared" si="16"/>
        <v>0</v>
      </c>
      <c r="M79" s="6">
        <v>0</v>
      </c>
      <c r="N79" s="6">
        <v>0</v>
      </c>
      <c r="O79" s="6">
        <f t="shared" si="20"/>
        <v>0</v>
      </c>
      <c r="P79" s="11">
        <f t="shared" si="21"/>
        <v>0</v>
      </c>
      <c r="Q79" s="6">
        <f t="shared" si="22"/>
        <v>0</v>
      </c>
      <c r="R79" s="11">
        <f t="shared" si="17"/>
        <v>0</v>
      </c>
      <c r="S79" s="12">
        <f t="shared" si="23"/>
        <v>1.106910547511846E-4</v>
      </c>
      <c r="T79" s="12">
        <f t="shared" si="24"/>
        <v>0.99919757360919592</v>
      </c>
    </row>
    <row r="80" spans="1:20" x14ac:dyDescent="0.25">
      <c r="A80" s="5" t="s">
        <v>97</v>
      </c>
      <c r="B80" s="6">
        <v>17317</v>
      </c>
      <c r="C80" s="7">
        <v>0</v>
      </c>
      <c r="D80" s="6">
        <v>0</v>
      </c>
      <c r="E80" s="8">
        <v>0</v>
      </c>
      <c r="F80" s="6">
        <f t="shared" si="13"/>
        <v>0</v>
      </c>
      <c r="G80" s="6">
        <f t="shared" si="18"/>
        <v>0</v>
      </c>
      <c r="H80" s="9">
        <f t="shared" si="14"/>
        <v>0</v>
      </c>
      <c r="I80" s="9">
        <f t="shared" si="12"/>
        <v>0</v>
      </c>
      <c r="J80" s="6">
        <f t="shared" si="15"/>
        <v>0</v>
      </c>
      <c r="K80" s="6">
        <f t="shared" si="19"/>
        <v>0</v>
      </c>
      <c r="L80" s="10">
        <f t="shared" si="16"/>
        <v>0</v>
      </c>
      <c r="M80" s="6">
        <v>0</v>
      </c>
      <c r="N80" s="6">
        <v>0</v>
      </c>
      <c r="O80" s="6">
        <f t="shared" si="20"/>
        <v>0</v>
      </c>
      <c r="P80" s="11">
        <f t="shared" si="21"/>
        <v>0</v>
      </c>
      <c r="Q80" s="6">
        <f t="shared" si="22"/>
        <v>0</v>
      </c>
      <c r="R80" s="11">
        <f t="shared" si="17"/>
        <v>0</v>
      </c>
      <c r="S80" s="12">
        <f t="shared" si="23"/>
        <v>9.2089214274622316E-5</v>
      </c>
      <c r="T80" s="12">
        <f t="shared" si="24"/>
        <v>0.99928966282347054</v>
      </c>
    </row>
    <row r="81" spans="1:20" x14ac:dyDescent="0.25">
      <c r="A81" s="5" t="s">
        <v>98</v>
      </c>
      <c r="B81" s="6">
        <v>15175</v>
      </c>
      <c r="C81" s="7">
        <v>1.6500000000000001E-2</v>
      </c>
      <c r="D81" s="6">
        <v>250.83</v>
      </c>
      <c r="E81" s="8">
        <v>0</v>
      </c>
      <c r="F81" s="6">
        <f t="shared" si="13"/>
        <v>0</v>
      </c>
      <c r="G81" s="6">
        <f t="shared" si="18"/>
        <v>250.83</v>
      </c>
      <c r="H81" s="9">
        <f t="shared" si="14"/>
        <v>1.6529159802306424E-2</v>
      </c>
      <c r="I81" s="9">
        <f t="shared" si="12"/>
        <v>8.2500000000000004E-3</v>
      </c>
      <c r="J81" s="6">
        <f t="shared" si="15"/>
        <v>125.19375000000001</v>
      </c>
      <c r="K81" s="6">
        <f t="shared" si="19"/>
        <v>125.63625</v>
      </c>
      <c r="L81" s="10">
        <f t="shared" si="16"/>
        <v>8.2791598023064256E-3</v>
      </c>
      <c r="M81" s="6">
        <v>0</v>
      </c>
      <c r="N81" s="6">
        <v>0</v>
      </c>
      <c r="O81" s="6">
        <f t="shared" si="20"/>
        <v>0</v>
      </c>
      <c r="P81" s="11">
        <f t="shared" si="21"/>
        <v>0</v>
      </c>
      <c r="Q81" s="6">
        <f t="shared" si="22"/>
        <v>125.63625</v>
      </c>
      <c r="R81" s="11">
        <f t="shared" si="17"/>
        <v>8.2791598023064256E-3</v>
      </c>
      <c r="S81" s="12">
        <f t="shared" si="23"/>
        <v>8.0698378854154515E-5</v>
      </c>
      <c r="T81" s="12">
        <f t="shared" si="24"/>
        <v>0.9993703612023247</v>
      </c>
    </row>
    <row r="82" spans="1:20" x14ac:dyDescent="0.25">
      <c r="A82" s="5" t="s">
        <v>99</v>
      </c>
      <c r="B82" s="6">
        <v>9468</v>
      </c>
      <c r="C82" s="7">
        <v>0.05</v>
      </c>
      <c r="D82" s="6">
        <v>473.4</v>
      </c>
      <c r="E82" s="8">
        <v>0</v>
      </c>
      <c r="F82" s="6">
        <f t="shared" si="13"/>
        <v>0</v>
      </c>
      <c r="G82" s="6">
        <f t="shared" si="18"/>
        <v>473.4</v>
      </c>
      <c r="H82" s="9">
        <f t="shared" si="14"/>
        <v>4.9999999999999996E-2</v>
      </c>
      <c r="I82" s="9">
        <f t="shared" si="12"/>
        <v>2.5000000000000001E-2</v>
      </c>
      <c r="J82" s="6">
        <f t="shared" si="15"/>
        <v>236.70000000000002</v>
      </c>
      <c r="K82" s="6">
        <f t="shared" si="19"/>
        <v>236.69999999999996</v>
      </c>
      <c r="L82" s="10">
        <f t="shared" si="16"/>
        <v>2.4999999999999994E-2</v>
      </c>
      <c r="M82" s="6">
        <v>0</v>
      </c>
      <c r="N82" s="6">
        <v>0</v>
      </c>
      <c r="O82" s="6">
        <f t="shared" si="20"/>
        <v>0</v>
      </c>
      <c r="P82" s="11">
        <f t="shared" si="21"/>
        <v>0</v>
      </c>
      <c r="Q82" s="6">
        <f t="shared" si="22"/>
        <v>236.69999999999996</v>
      </c>
      <c r="R82" s="11">
        <f t="shared" si="17"/>
        <v>2.4999999999999994E-2</v>
      </c>
      <c r="S82" s="12">
        <f t="shared" si="23"/>
        <v>5.0349406984588793E-5</v>
      </c>
      <c r="T82" s="12">
        <f t="shared" si="24"/>
        <v>0.99942071060930926</v>
      </c>
    </row>
    <row r="83" spans="1:20" x14ac:dyDescent="0.25">
      <c r="A83" s="5" t="s">
        <v>100</v>
      </c>
      <c r="B83" s="6">
        <v>8966</v>
      </c>
      <c r="C83" s="7">
        <v>0</v>
      </c>
      <c r="D83" s="6">
        <v>0</v>
      </c>
      <c r="E83" s="8">
        <v>0</v>
      </c>
      <c r="F83" s="6">
        <f t="shared" si="13"/>
        <v>0</v>
      </c>
      <c r="G83" s="6">
        <f t="shared" si="18"/>
        <v>0</v>
      </c>
      <c r="H83" s="9">
        <f t="shared" si="14"/>
        <v>0</v>
      </c>
      <c r="I83" s="9">
        <f t="shared" si="12"/>
        <v>0</v>
      </c>
      <c r="J83" s="6">
        <f t="shared" si="15"/>
        <v>0</v>
      </c>
      <c r="K83" s="6">
        <f t="shared" si="19"/>
        <v>0</v>
      </c>
      <c r="L83" s="10">
        <f t="shared" si="16"/>
        <v>0</v>
      </c>
      <c r="M83" s="6">
        <v>0</v>
      </c>
      <c r="N83" s="6">
        <v>0</v>
      </c>
      <c r="O83" s="6">
        <f t="shared" si="20"/>
        <v>0</v>
      </c>
      <c r="P83" s="11">
        <f t="shared" si="21"/>
        <v>0</v>
      </c>
      <c r="Q83" s="6">
        <f t="shared" si="22"/>
        <v>0</v>
      </c>
      <c r="R83" s="11">
        <f t="shared" si="17"/>
        <v>0</v>
      </c>
      <c r="S83" s="12">
        <f t="shared" si="23"/>
        <v>4.7679846115739662E-5</v>
      </c>
      <c r="T83" s="12">
        <f t="shared" si="24"/>
        <v>0.99946839045542502</v>
      </c>
    </row>
    <row r="84" spans="1:20" x14ac:dyDescent="0.25">
      <c r="A84" s="5" t="s">
        <v>101</v>
      </c>
      <c r="B84" s="6">
        <v>7801</v>
      </c>
      <c r="C84" s="7">
        <v>0.05</v>
      </c>
      <c r="D84" s="6">
        <v>390.05</v>
      </c>
      <c r="E84" s="8">
        <v>0</v>
      </c>
      <c r="F84" s="6">
        <f t="shared" si="13"/>
        <v>0</v>
      </c>
      <c r="G84" s="6">
        <f t="shared" si="18"/>
        <v>390.05</v>
      </c>
      <c r="H84" s="9">
        <f t="shared" si="14"/>
        <v>0.05</v>
      </c>
      <c r="I84" s="9">
        <f t="shared" si="12"/>
        <v>2.5000000000000001E-2</v>
      </c>
      <c r="J84" s="6">
        <f t="shared" si="15"/>
        <v>195.02500000000001</v>
      </c>
      <c r="K84" s="6">
        <f t="shared" si="19"/>
        <v>195.02500000000001</v>
      </c>
      <c r="L84" s="10">
        <f t="shared" si="16"/>
        <v>2.5000000000000001E-2</v>
      </c>
      <c r="M84" s="6">
        <v>0</v>
      </c>
      <c r="N84" s="6">
        <v>0</v>
      </c>
      <c r="O84" s="6">
        <f t="shared" si="20"/>
        <v>0</v>
      </c>
      <c r="P84" s="11">
        <f t="shared" si="21"/>
        <v>0</v>
      </c>
      <c r="Q84" s="6">
        <f t="shared" si="22"/>
        <v>195.02500000000001</v>
      </c>
      <c r="R84" s="11">
        <f t="shared" si="17"/>
        <v>2.5000000000000001E-2</v>
      </c>
      <c r="S84" s="12">
        <f t="shared" si="23"/>
        <v>4.148455047388859E-5</v>
      </c>
      <c r="T84" s="12">
        <f t="shared" si="24"/>
        <v>0.99950987500589894</v>
      </c>
    </row>
    <row r="85" spans="1:20" x14ac:dyDescent="0.25">
      <c r="A85" s="5" t="s">
        <v>102</v>
      </c>
      <c r="B85" s="6">
        <v>7573</v>
      </c>
      <c r="C85" s="7">
        <v>5.33E-2</v>
      </c>
      <c r="D85" s="6">
        <v>403.98</v>
      </c>
      <c r="E85" s="8">
        <v>0</v>
      </c>
      <c r="F85" s="6">
        <f t="shared" si="13"/>
        <v>0</v>
      </c>
      <c r="G85" s="6">
        <f t="shared" si="18"/>
        <v>403.98</v>
      </c>
      <c r="H85" s="9">
        <f t="shared" si="14"/>
        <v>5.3344777499009642E-2</v>
      </c>
      <c r="I85" s="9">
        <f t="shared" si="12"/>
        <v>2.665E-2</v>
      </c>
      <c r="J85" s="6">
        <f t="shared" si="15"/>
        <v>201.82044999999999</v>
      </c>
      <c r="K85" s="6">
        <f t="shared" si="19"/>
        <v>202.15955000000002</v>
      </c>
      <c r="L85" s="10">
        <f t="shared" si="16"/>
        <v>2.6694777499009642E-2</v>
      </c>
      <c r="M85" s="6">
        <v>0</v>
      </c>
      <c r="N85" s="6">
        <v>0</v>
      </c>
      <c r="O85" s="6">
        <f t="shared" si="20"/>
        <v>0</v>
      </c>
      <c r="P85" s="11">
        <f t="shared" si="21"/>
        <v>0</v>
      </c>
      <c r="Q85" s="6">
        <f t="shared" si="22"/>
        <v>202.15955000000002</v>
      </c>
      <c r="R85" s="11">
        <f t="shared" si="17"/>
        <v>2.6694777499009642E-2</v>
      </c>
      <c r="S85" s="12">
        <f t="shared" si="23"/>
        <v>4.0272080597200141E-5</v>
      </c>
      <c r="T85" s="12">
        <f t="shared" si="24"/>
        <v>0.99955014708649614</v>
      </c>
    </row>
    <row r="86" spans="1:20" x14ac:dyDescent="0.25">
      <c r="A86" s="5" t="s">
        <v>103</v>
      </c>
      <c r="B86" s="6">
        <v>7388</v>
      </c>
      <c r="C86" s="7">
        <v>1.26E-2</v>
      </c>
      <c r="D86" s="6">
        <v>93.3</v>
      </c>
      <c r="E86" s="8">
        <v>0</v>
      </c>
      <c r="F86" s="6">
        <f t="shared" si="13"/>
        <v>0</v>
      </c>
      <c r="G86" s="6">
        <f t="shared" si="18"/>
        <v>93.3</v>
      </c>
      <c r="H86" s="9">
        <f t="shared" si="14"/>
        <v>1.2628586897671899E-2</v>
      </c>
      <c r="I86" s="9">
        <f t="shared" si="12"/>
        <v>6.3E-3</v>
      </c>
      <c r="J86" s="6">
        <f t="shared" si="15"/>
        <v>46.544400000000003</v>
      </c>
      <c r="K86" s="6">
        <f t="shared" si="19"/>
        <v>46.755599999999994</v>
      </c>
      <c r="L86" s="10">
        <f t="shared" si="16"/>
        <v>6.3285868976718992E-3</v>
      </c>
      <c r="M86" s="6">
        <v>0</v>
      </c>
      <c r="N86" s="6">
        <v>0</v>
      </c>
      <c r="O86" s="6">
        <f t="shared" si="20"/>
        <v>0</v>
      </c>
      <c r="P86" s="11">
        <f t="shared" si="21"/>
        <v>0</v>
      </c>
      <c r="Q86" s="6">
        <f t="shared" si="22"/>
        <v>46.755599999999994</v>
      </c>
      <c r="R86" s="11">
        <f t="shared" si="17"/>
        <v>6.3285868976718992E-3</v>
      </c>
      <c r="S86" s="12">
        <f t="shared" si="23"/>
        <v>3.9288278284974865E-5</v>
      </c>
      <c r="T86" s="12">
        <f t="shared" si="24"/>
        <v>0.99958943536478106</v>
      </c>
    </row>
    <row r="87" spans="1:20" x14ac:dyDescent="0.25">
      <c r="A87" s="5" t="s">
        <v>104</v>
      </c>
      <c r="B87" s="6">
        <v>7205</v>
      </c>
      <c r="C87" s="7">
        <v>8.2000000000000007E-3</v>
      </c>
      <c r="D87" s="6">
        <v>58.8</v>
      </c>
      <c r="E87" s="8">
        <v>0</v>
      </c>
      <c r="F87" s="6">
        <f t="shared" si="13"/>
        <v>0</v>
      </c>
      <c r="G87" s="6">
        <f t="shared" si="18"/>
        <v>58.8</v>
      </c>
      <c r="H87" s="9">
        <f t="shared" si="14"/>
        <v>8.1609993060374735E-3</v>
      </c>
      <c r="I87" s="9">
        <f t="shared" si="12"/>
        <v>4.1000000000000003E-3</v>
      </c>
      <c r="J87" s="6">
        <f t="shared" si="15"/>
        <v>29.540500000000002</v>
      </c>
      <c r="K87" s="6">
        <f t="shared" si="19"/>
        <v>29.259499999999996</v>
      </c>
      <c r="L87" s="10">
        <f t="shared" si="16"/>
        <v>4.0609993060374732E-3</v>
      </c>
      <c r="M87" s="6">
        <v>0</v>
      </c>
      <c r="N87" s="6">
        <v>0</v>
      </c>
      <c r="O87" s="6">
        <f t="shared" si="20"/>
        <v>0</v>
      </c>
      <c r="P87" s="11">
        <f t="shared" si="21"/>
        <v>0</v>
      </c>
      <c r="Q87" s="6">
        <f t="shared" si="22"/>
        <v>29.259499999999996</v>
      </c>
      <c r="R87" s="11">
        <f t="shared" si="17"/>
        <v>4.0609993060374732E-3</v>
      </c>
      <c r="S87" s="12">
        <f t="shared" si="23"/>
        <v>3.8315111673422295E-5</v>
      </c>
      <c r="T87" s="12">
        <f t="shared" si="24"/>
        <v>0.99962775047645447</v>
      </c>
    </row>
    <row r="88" spans="1:20" x14ac:dyDescent="0.25">
      <c r="A88" s="5" t="s">
        <v>105</v>
      </c>
      <c r="B88" s="6">
        <v>5430</v>
      </c>
      <c r="C88" s="7">
        <v>7.0000000000000007E-2</v>
      </c>
      <c r="D88" s="6">
        <v>380.1</v>
      </c>
      <c r="E88" s="8">
        <v>0</v>
      </c>
      <c r="F88" s="6">
        <f t="shared" si="13"/>
        <v>0</v>
      </c>
      <c r="G88" s="6">
        <f t="shared" si="18"/>
        <v>380.1</v>
      </c>
      <c r="H88" s="9">
        <f t="shared" si="14"/>
        <v>7.0000000000000007E-2</v>
      </c>
      <c r="I88" s="9">
        <f t="shared" si="12"/>
        <v>3.5000000000000003E-2</v>
      </c>
      <c r="J88" s="6">
        <f t="shared" si="15"/>
        <v>190.05</v>
      </c>
      <c r="K88" s="6">
        <f t="shared" si="19"/>
        <v>190.05</v>
      </c>
      <c r="L88" s="10">
        <f t="shared" si="16"/>
        <v>3.5000000000000003E-2</v>
      </c>
      <c r="M88" s="6">
        <v>0</v>
      </c>
      <c r="N88" s="6">
        <v>0</v>
      </c>
      <c r="O88" s="6">
        <f t="shared" si="20"/>
        <v>0</v>
      </c>
      <c r="P88" s="11">
        <f t="shared" si="21"/>
        <v>0</v>
      </c>
      <c r="Q88" s="6">
        <f t="shared" si="22"/>
        <v>190.05</v>
      </c>
      <c r="R88" s="11">
        <f t="shared" si="17"/>
        <v>3.5000000000000003E-2</v>
      </c>
      <c r="S88" s="12">
        <f t="shared" si="23"/>
        <v>2.887592732639598E-5</v>
      </c>
      <c r="T88" s="12">
        <f t="shared" si="24"/>
        <v>0.99965662640378083</v>
      </c>
    </row>
    <row r="89" spans="1:20" x14ac:dyDescent="0.25">
      <c r="A89" s="5" t="s">
        <v>106</v>
      </c>
      <c r="B89" s="6">
        <v>5214</v>
      </c>
      <c r="C89" s="7">
        <v>2.7799999999999998E-2</v>
      </c>
      <c r="D89" s="6">
        <v>145.13999999999999</v>
      </c>
      <c r="E89" s="8">
        <v>0</v>
      </c>
      <c r="F89" s="6">
        <f t="shared" si="13"/>
        <v>0</v>
      </c>
      <c r="G89" s="6">
        <f t="shared" si="18"/>
        <v>145.13999999999999</v>
      </c>
      <c r="H89" s="9">
        <f t="shared" si="14"/>
        <v>2.7836593785960873E-2</v>
      </c>
      <c r="I89" s="9">
        <f t="shared" si="12"/>
        <v>1.3899999999999999E-2</v>
      </c>
      <c r="J89" s="6">
        <f t="shared" si="15"/>
        <v>72.474599999999995</v>
      </c>
      <c r="K89" s="6">
        <f t="shared" si="19"/>
        <v>72.665399999999991</v>
      </c>
      <c r="L89" s="10">
        <f t="shared" si="16"/>
        <v>1.3936593785960873E-2</v>
      </c>
      <c r="M89" s="6">
        <v>0</v>
      </c>
      <c r="N89" s="6">
        <v>0</v>
      </c>
      <c r="O89" s="6">
        <f t="shared" si="20"/>
        <v>0</v>
      </c>
      <c r="P89" s="11">
        <f t="shared" si="21"/>
        <v>0</v>
      </c>
      <c r="Q89" s="6">
        <f t="shared" si="22"/>
        <v>72.665399999999991</v>
      </c>
      <c r="R89" s="11">
        <f t="shared" si="17"/>
        <v>1.3936593785960873E-2</v>
      </c>
      <c r="S89" s="12">
        <f t="shared" si="23"/>
        <v>2.7727271653743764E-5</v>
      </c>
      <c r="T89" s="12">
        <f t="shared" si="24"/>
        <v>0.99968435367543462</v>
      </c>
    </row>
    <row r="90" spans="1:20" x14ac:dyDescent="0.25">
      <c r="A90" s="5" t="s">
        <v>107</v>
      </c>
      <c r="B90" s="6">
        <v>4989</v>
      </c>
      <c r="C90" s="7">
        <v>0.05</v>
      </c>
      <c r="D90" s="6">
        <v>249.45</v>
      </c>
      <c r="E90" s="8">
        <v>0</v>
      </c>
      <c r="F90" s="6">
        <f t="shared" si="13"/>
        <v>0</v>
      </c>
      <c r="G90" s="6">
        <f t="shared" si="18"/>
        <v>249.45</v>
      </c>
      <c r="H90" s="9">
        <f t="shared" si="14"/>
        <v>4.9999999999999996E-2</v>
      </c>
      <c r="I90" s="9">
        <f t="shared" si="12"/>
        <v>2.5000000000000001E-2</v>
      </c>
      <c r="J90" s="6">
        <f t="shared" si="15"/>
        <v>124.72500000000001</v>
      </c>
      <c r="K90" s="6">
        <f t="shared" si="19"/>
        <v>124.72499999999998</v>
      </c>
      <c r="L90" s="10">
        <f t="shared" si="16"/>
        <v>2.4999999999999994E-2</v>
      </c>
      <c r="M90" s="6">
        <v>0</v>
      </c>
      <c r="N90" s="6">
        <v>0</v>
      </c>
      <c r="O90" s="6">
        <f t="shared" si="20"/>
        <v>0</v>
      </c>
      <c r="P90" s="11">
        <f t="shared" si="21"/>
        <v>0</v>
      </c>
      <c r="Q90" s="6">
        <f t="shared" si="22"/>
        <v>124.72499999999998</v>
      </c>
      <c r="R90" s="11">
        <f t="shared" si="17"/>
        <v>2.4999999999999994E-2</v>
      </c>
      <c r="S90" s="12">
        <f t="shared" si="23"/>
        <v>2.6530755328064375E-5</v>
      </c>
      <c r="T90" s="12">
        <f t="shared" si="24"/>
        <v>0.99971088443076273</v>
      </c>
    </row>
    <row r="91" spans="1:20" x14ac:dyDescent="0.25">
      <c r="A91" s="5" t="s">
        <v>108</v>
      </c>
      <c r="B91" s="6">
        <v>4818</v>
      </c>
      <c r="C91" s="7">
        <v>0</v>
      </c>
      <c r="D91" s="6">
        <v>0</v>
      </c>
      <c r="E91" s="8">
        <v>0</v>
      </c>
      <c r="F91" s="6">
        <f t="shared" si="13"/>
        <v>0</v>
      </c>
      <c r="G91" s="6">
        <f t="shared" si="18"/>
        <v>0</v>
      </c>
      <c r="H91" s="9">
        <f t="shared" si="14"/>
        <v>0</v>
      </c>
      <c r="I91" s="9">
        <f t="shared" ref="I91:I119" si="25">IF(C91&gt;0,C91/2,0)</f>
        <v>0</v>
      </c>
      <c r="J91" s="6">
        <f t="shared" si="15"/>
        <v>0</v>
      </c>
      <c r="K91" s="6">
        <f t="shared" si="19"/>
        <v>0</v>
      </c>
      <c r="L91" s="10">
        <f t="shared" si="16"/>
        <v>0</v>
      </c>
      <c r="M91" s="6">
        <v>0</v>
      </c>
      <c r="N91" s="6">
        <v>0</v>
      </c>
      <c r="O91" s="6">
        <f t="shared" si="20"/>
        <v>0</v>
      </c>
      <c r="P91" s="11">
        <f t="shared" si="21"/>
        <v>0</v>
      </c>
      <c r="Q91" s="6">
        <f t="shared" si="22"/>
        <v>0</v>
      </c>
      <c r="R91" s="11">
        <f t="shared" si="17"/>
        <v>0</v>
      </c>
      <c r="S91" s="12">
        <f t="shared" si="23"/>
        <v>2.5621402920548035E-5</v>
      </c>
      <c r="T91" s="12">
        <f t="shared" si="24"/>
        <v>0.99973650583368323</v>
      </c>
    </row>
    <row r="92" spans="1:20" x14ac:dyDescent="0.25">
      <c r="A92" s="5" t="s">
        <v>109</v>
      </c>
      <c r="B92" s="6">
        <v>4449</v>
      </c>
      <c r="C92" s="7">
        <v>0</v>
      </c>
      <c r="D92" s="6">
        <v>0</v>
      </c>
      <c r="E92" s="8">
        <v>0</v>
      </c>
      <c r="F92" s="6">
        <f t="shared" si="13"/>
        <v>0</v>
      </c>
      <c r="G92" s="6">
        <f t="shared" si="18"/>
        <v>0</v>
      </c>
      <c r="H92" s="9">
        <f t="shared" si="14"/>
        <v>0</v>
      </c>
      <c r="I92" s="9">
        <f t="shared" si="25"/>
        <v>0</v>
      </c>
      <c r="J92" s="6">
        <f t="shared" si="15"/>
        <v>0</v>
      </c>
      <c r="K92" s="6">
        <f t="shared" si="19"/>
        <v>0</v>
      </c>
      <c r="L92" s="10">
        <f t="shared" si="16"/>
        <v>0</v>
      </c>
      <c r="M92" s="6">
        <v>0</v>
      </c>
      <c r="N92" s="6">
        <v>0</v>
      </c>
      <c r="O92" s="6">
        <f t="shared" si="20"/>
        <v>0</v>
      </c>
      <c r="P92" s="11">
        <f t="shared" si="21"/>
        <v>0</v>
      </c>
      <c r="Q92" s="6">
        <f t="shared" si="22"/>
        <v>0</v>
      </c>
      <c r="R92" s="11">
        <f t="shared" si="17"/>
        <v>0</v>
      </c>
      <c r="S92" s="12">
        <f t="shared" si="23"/>
        <v>2.3659116146433835E-5</v>
      </c>
      <c r="T92" s="12">
        <f t="shared" si="24"/>
        <v>0.99976016494982967</v>
      </c>
    </row>
    <row r="93" spans="1:20" x14ac:dyDescent="0.25">
      <c r="A93" s="5" t="s">
        <v>110</v>
      </c>
      <c r="B93" s="6">
        <v>4017</v>
      </c>
      <c r="C93" s="7">
        <v>0.09</v>
      </c>
      <c r="D93" s="6">
        <v>361.53</v>
      </c>
      <c r="E93" s="8">
        <v>0</v>
      </c>
      <c r="F93" s="6">
        <f t="shared" si="13"/>
        <v>0</v>
      </c>
      <c r="G93" s="6">
        <f t="shared" si="18"/>
        <v>361.53</v>
      </c>
      <c r="H93" s="9">
        <f t="shared" si="14"/>
        <v>0.09</v>
      </c>
      <c r="I93" s="9">
        <f t="shared" si="25"/>
        <v>4.4999999999999998E-2</v>
      </c>
      <c r="J93" s="6">
        <f t="shared" si="15"/>
        <v>180.76499999999999</v>
      </c>
      <c r="K93" s="6">
        <f t="shared" si="19"/>
        <v>180.76499999999999</v>
      </c>
      <c r="L93" s="10">
        <f t="shared" si="16"/>
        <v>4.4999999999999998E-2</v>
      </c>
      <c r="M93" s="6">
        <v>0</v>
      </c>
      <c r="N93" s="6">
        <v>0</v>
      </c>
      <c r="O93" s="6">
        <f t="shared" si="20"/>
        <v>0</v>
      </c>
      <c r="P93" s="11">
        <f t="shared" si="21"/>
        <v>0</v>
      </c>
      <c r="Q93" s="6">
        <f t="shared" si="22"/>
        <v>180.76499999999999</v>
      </c>
      <c r="R93" s="11">
        <f t="shared" si="17"/>
        <v>4.4999999999999998E-2</v>
      </c>
      <c r="S93" s="12">
        <f t="shared" si="23"/>
        <v>2.1361804801129403E-5</v>
      </c>
      <c r="T93" s="12">
        <f t="shared" si="24"/>
        <v>0.99978152675463083</v>
      </c>
    </row>
    <row r="94" spans="1:20" x14ac:dyDescent="0.25">
      <c r="A94" s="5" t="s">
        <v>111</v>
      </c>
      <c r="B94" s="6">
        <v>3655</v>
      </c>
      <c r="C94" s="7">
        <v>0</v>
      </c>
      <c r="D94" s="6">
        <v>0</v>
      </c>
      <c r="E94" s="8">
        <v>0</v>
      </c>
      <c r="F94" s="6">
        <f t="shared" si="13"/>
        <v>0</v>
      </c>
      <c r="G94" s="6">
        <f t="shared" si="18"/>
        <v>0</v>
      </c>
      <c r="H94" s="9">
        <f t="shared" si="14"/>
        <v>0</v>
      </c>
      <c r="I94" s="9">
        <f t="shared" si="25"/>
        <v>0</v>
      </c>
      <c r="J94" s="6">
        <f t="shared" si="15"/>
        <v>0</v>
      </c>
      <c r="K94" s="6">
        <f t="shared" si="19"/>
        <v>0</v>
      </c>
      <c r="L94" s="10">
        <f t="shared" si="16"/>
        <v>0</v>
      </c>
      <c r="M94" s="6">
        <v>0</v>
      </c>
      <c r="N94" s="6">
        <v>0</v>
      </c>
      <c r="O94" s="6">
        <f t="shared" si="20"/>
        <v>0</v>
      </c>
      <c r="P94" s="11">
        <f t="shared" si="21"/>
        <v>0</v>
      </c>
      <c r="Q94" s="6">
        <f t="shared" si="22"/>
        <v>0</v>
      </c>
      <c r="R94" s="11">
        <f t="shared" si="17"/>
        <v>0</v>
      </c>
      <c r="S94" s="12">
        <f t="shared" si="23"/>
        <v>1.943674297936967E-5</v>
      </c>
      <c r="T94" s="12">
        <f t="shared" si="24"/>
        <v>0.99980096349761016</v>
      </c>
    </row>
    <row r="95" spans="1:20" x14ac:dyDescent="0.25">
      <c r="A95" s="5" t="s">
        <v>112</v>
      </c>
      <c r="B95" s="6">
        <v>3523</v>
      </c>
      <c r="C95" s="7">
        <v>0</v>
      </c>
      <c r="D95" s="6">
        <v>0</v>
      </c>
      <c r="E95" s="8">
        <v>0</v>
      </c>
      <c r="F95" s="6">
        <f t="shared" si="13"/>
        <v>0</v>
      </c>
      <c r="G95" s="6">
        <f t="shared" si="18"/>
        <v>0</v>
      </c>
      <c r="H95" s="9">
        <f t="shared" si="14"/>
        <v>0</v>
      </c>
      <c r="I95" s="9">
        <f t="shared" si="25"/>
        <v>0</v>
      </c>
      <c r="J95" s="6">
        <f t="shared" si="15"/>
        <v>0</v>
      </c>
      <c r="K95" s="6">
        <f t="shared" si="19"/>
        <v>0</v>
      </c>
      <c r="L95" s="10">
        <f t="shared" si="16"/>
        <v>0</v>
      </c>
      <c r="M95" s="6">
        <v>0</v>
      </c>
      <c r="N95" s="6">
        <v>0</v>
      </c>
      <c r="O95" s="6">
        <f t="shared" si="20"/>
        <v>0</v>
      </c>
      <c r="P95" s="11">
        <f t="shared" si="21"/>
        <v>0</v>
      </c>
      <c r="Q95" s="6">
        <f t="shared" si="22"/>
        <v>0</v>
      </c>
      <c r="R95" s="11">
        <f t="shared" si="17"/>
        <v>0</v>
      </c>
      <c r="S95" s="12">
        <f t="shared" si="23"/>
        <v>1.8734786734971095E-5</v>
      </c>
      <c r="T95" s="12">
        <f t="shared" si="24"/>
        <v>0.99981969828434514</v>
      </c>
    </row>
    <row r="96" spans="1:20" x14ac:dyDescent="0.25">
      <c r="A96" s="5" t="s">
        <v>113</v>
      </c>
      <c r="B96" s="6">
        <v>3261</v>
      </c>
      <c r="C96" s="7">
        <v>0</v>
      </c>
      <c r="D96" s="6">
        <v>0</v>
      </c>
      <c r="E96" s="8">
        <v>0</v>
      </c>
      <c r="F96" s="6">
        <f t="shared" si="13"/>
        <v>0</v>
      </c>
      <c r="G96" s="6">
        <f t="shared" si="18"/>
        <v>0</v>
      </c>
      <c r="H96" s="9">
        <f t="shared" si="14"/>
        <v>0</v>
      </c>
      <c r="I96" s="9">
        <f t="shared" si="25"/>
        <v>0</v>
      </c>
      <c r="J96" s="6">
        <f t="shared" si="15"/>
        <v>0</v>
      </c>
      <c r="K96" s="6">
        <f t="shared" si="19"/>
        <v>0</v>
      </c>
      <c r="L96" s="10">
        <f t="shared" si="16"/>
        <v>0</v>
      </c>
      <c r="M96" s="6">
        <v>0</v>
      </c>
      <c r="N96" s="6">
        <v>0</v>
      </c>
      <c r="O96" s="6">
        <f t="shared" si="20"/>
        <v>0</v>
      </c>
      <c r="P96" s="11">
        <f t="shared" si="21"/>
        <v>0</v>
      </c>
      <c r="Q96" s="6">
        <f t="shared" si="22"/>
        <v>0</v>
      </c>
      <c r="R96" s="11">
        <f t="shared" si="17"/>
        <v>0</v>
      </c>
      <c r="S96" s="12">
        <f t="shared" si="23"/>
        <v>1.7341509946846647E-5</v>
      </c>
      <c r="T96" s="12">
        <f t="shared" si="24"/>
        <v>0.99983703979429195</v>
      </c>
    </row>
    <row r="97" spans="1:20" x14ac:dyDescent="0.25">
      <c r="A97" s="5" t="s">
        <v>114</v>
      </c>
      <c r="B97" s="6">
        <v>3240</v>
      </c>
      <c r="C97" s="7">
        <v>0</v>
      </c>
      <c r="D97" s="6">
        <v>0</v>
      </c>
      <c r="E97" s="8">
        <v>0</v>
      </c>
      <c r="F97" s="6">
        <f t="shared" si="13"/>
        <v>0</v>
      </c>
      <c r="G97" s="6">
        <f t="shared" si="18"/>
        <v>0</v>
      </c>
      <c r="H97" s="9">
        <f t="shared" si="14"/>
        <v>0</v>
      </c>
      <c r="I97" s="9">
        <f t="shared" si="25"/>
        <v>0</v>
      </c>
      <c r="J97" s="6">
        <f t="shared" si="15"/>
        <v>0</v>
      </c>
      <c r="K97" s="6">
        <f t="shared" si="19"/>
        <v>0</v>
      </c>
      <c r="L97" s="10">
        <f t="shared" si="16"/>
        <v>0</v>
      </c>
      <c r="M97" s="6">
        <v>0</v>
      </c>
      <c r="N97" s="6">
        <v>0</v>
      </c>
      <c r="O97" s="6">
        <f t="shared" si="20"/>
        <v>0</v>
      </c>
      <c r="P97" s="11">
        <f t="shared" si="21"/>
        <v>0</v>
      </c>
      <c r="Q97" s="6">
        <f t="shared" si="22"/>
        <v>0</v>
      </c>
      <c r="R97" s="11">
        <f t="shared" si="17"/>
        <v>0</v>
      </c>
      <c r="S97" s="12">
        <f t="shared" si="23"/>
        <v>1.7229835089783237E-5</v>
      </c>
      <c r="T97" s="12">
        <f t="shared" si="24"/>
        <v>0.99985426962938173</v>
      </c>
    </row>
    <row r="98" spans="1:20" x14ac:dyDescent="0.25">
      <c r="A98" s="5" t="s">
        <v>115</v>
      </c>
      <c r="B98" s="6">
        <v>3231</v>
      </c>
      <c r="C98" s="7">
        <v>0</v>
      </c>
      <c r="D98" s="6">
        <v>0</v>
      </c>
      <c r="E98" s="8">
        <v>0</v>
      </c>
      <c r="F98" s="6">
        <f t="shared" si="13"/>
        <v>0</v>
      </c>
      <c r="G98" s="6">
        <f t="shared" si="18"/>
        <v>0</v>
      </c>
      <c r="H98" s="9">
        <f t="shared" si="14"/>
        <v>0</v>
      </c>
      <c r="I98" s="9">
        <f t="shared" si="25"/>
        <v>0</v>
      </c>
      <c r="J98" s="6">
        <f t="shared" si="15"/>
        <v>0</v>
      </c>
      <c r="K98" s="6">
        <f t="shared" si="19"/>
        <v>0</v>
      </c>
      <c r="L98" s="10">
        <f t="shared" si="16"/>
        <v>0</v>
      </c>
      <c r="M98" s="6">
        <v>0</v>
      </c>
      <c r="N98" s="6">
        <v>0</v>
      </c>
      <c r="O98" s="6">
        <f t="shared" si="20"/>
        <v>0</v>
      </c>
      <c r="P98" s="11">
        <f t="shared" si="21"/>
        <v>0</v>
      </c>
      <c r="Q98" s="6">
        <f t="shared" si="22"/>
        <v>0</v>
      </c>
      <c r="R98" s="11">
        <f t="shared" si="17"/>
        <v>0</v>
      </c>
      <c r="S98" s="12">
        <f t="shared" si="23"/>
        <v>1.7181974436756061E-5</v>
      </c>
      <c r="T98" s="12">
        <f t="shared" si="24"/>
        <v>0.99987145160381852</v>
      </c>
    </row>
    <row r="99" spans="1:20" x14ac:dyDescent="0.25">
      <c r="A99" s="5" t="s">
        <v>116</v>
      </c>
      <c r="B99" s="6">
        <v>3164</v>
      </c>
      <c r="C99" s="7">
        <v>0</v>
      </c>
      <c r="D99" s="6">
        <v>0</v>
      </c>
      <c r="E99" s="8">
        <v>0</v>
      </c>
      <c r="F99" s="6">
        <f t="shared" si="13"/>
        <v>0</v>
      </c>
      <c r="G99" s="6">
        <f t="shared" si="18"/>
        <v>0</v>
      </c>
      <c r="H99" s="9">
        <f t="shared" si="14"/>
        <v>0</v>
      </c>
      <c r="I99" s="9">
        <f t="shared" si="25"/>
        <v>0</v>
      </c>
      <c r="J99" s="6">
        <f t="shared" si="15"/>
        <v>0</v>
      </c>
      <c r="K99" s="6">
        <f t="shared" si="19"/>
        <v>0</v>
      </c>
      <c r="L99" s="10">
        <f t="shared" si="16"/>
        <v>0</v>
      </c>
      <c r="M99" s="6">
        <v>0</v>
      </c>
      <c r="N99" s="6">
        <v>0</v>
      </c>
      <c r="O99" s="6">
        <f t="shared" si="20"/>
        <v>0</v>
      </c>
      <c r="P99" s="11">
        <f t="shared" si="21"/>
        <v>0</v>
      </c>
      <c r="Q99" s="6">
        <f t="shared" si="22"/>
        <v>0</v>
      </c>
      <c r="R99" s="11">
        <f t="shared" si="17"/>
        <v>0</v>
      </c>
      <c r="S99" s="12">
        <f t="shared" si="23"/>
        <v>1.6825678464220422E-5</v>
      </c>
      <c r="T99" s="12">
        <f t="shared" si="24"/>
        <v>0.99988827728228269</v>
      </c>
    </row>
    <row r="100" spans="1:20" x14ac:dyDescent="0.25">
      <c r="A100" s="5" t="s">
        <v>117</v>
      </c>
      <c r="B100" s="6">
        <v>2885</v>
      </c>
      <c r="C100" s="7">
        <v>0</v>
      </c>
      <c r="D100" s="6">
        <v>0</v>
      </c>
      <c r="E100" s="8">
        <v>0</v>
      </c>
      <c r="F100" s="6">
        <f t="shared" si="13"/>
        <v>0</v>
      </c>
      <c r="G100" s="6">
        <f t="shared" si="18"/>
        <v>0</v>
      </c>
      <c r="H100" s="9">
        <f t="shared" si="14"/>
        <v>0</v>
      </c>
      <c r="I100" s="9">
        <f t="shared" si="25"/>
        <v>0</v>
      </c>
      <c r="J100" s="6">
        <f t="shared" si="15"/>
        <v>0</v>
      </c>
      <c r="K100" s="6">
        <f t="shared" si="19"/>
        <v>0</v>
      </c>
      <c r="L100" s="10">
        <f t="shared" si="16"/>
        <v>0</v>
      </c>
      <c r="M100" s="6">
        <v>0</v>
      </c>
      <c r="N100" s="6">
        <v>0</v>
      </c>
      <c r="O100" s="6">
        <f t="shared" si="20"/>
        <v>0</v>
      </c>
      <c r="P100" s="11">
        <f t="shared" si="21"/>
        <v>0</v>
      </c>
      <c r="Q100" s="6">
        <f t="shared" si="22"/>
        <v>0</v>
      </c>
      <c r="R100" s="11">
        <f t="shared" si="17"/>
        <v>0</v>
      </c>
      <c r="S100" s="12">
        <f t="shared" si="23"/>
        <v>1.5341998220377974E-5</v>
      </c>
      <c r="T100" s="12">
        <f t="shared" si="24"/>
        <v>0.99990361928050309</v>
      </c>
    </row>
    <row r="101" spans="1:20" x14ac:dyDescent="0.25">
      <c r="A101" s="5" t="s">
        <v>118</v>
      </c>
      <c r="B101" s="6">
        <v>2813</v>
      </c>
      <c r="C101" s="7">
        <v>0</v>
      </c>
      <c r="D101" s="6">
        <v>0</v>
      </c>
      <c r="E101" s="8">
        <v>0</v>
      </c>
      <c r="F101" s="6">
        <f t="shared" si="13"/>
        <v>0</v>
      </c>
      <c r="G101" s="6">
        <f t="shared" si="18"/>
        <v>0</v>
      </c>
      <c r="H101" s="9">
        <f t="shared" si="14"/>
        <v>0</v>
      </c>
      <c r="I101" s="9">
        <f t="shared" si="25"/>
        <v>0</v>
      </c>
      <c r="J101" s="6">
        <f t="shared" si="15"/>
        <v>0</v>
      </c>
      <c r="K101" s="6">
        <f t="shared" si="19"/>
        <v>0</v>
      </c>
      <c r="L101" s="10">
        <f t="shared" si="16"/>
        <v>0</v>
      </c>
      <c r="M101" s="6">
        <v>0</v>
      </c>
      <c r="N101" s="6">
        <v>0</v>
      </c>
      <c r="O101" s="6">
        <f t="shared" si="20"/>
        <v>0</v>
      </c>
      <c r="P101" s="11">
        <f t="shared" si="21"/>
        <v>0</v>
      </c>
      <c r="Q101" s="6">
        <f t="shared" si="22"/>
        <v>0</v>
      </c>
      <c r="R101" s="11">
        <f t="shared" si="17"/>
        <v>0</v>
      </c>
      <c r="S101" s="12">
        <f t="shared" si="23"/>
        <v>1.495911299616057E-5</v>
      </c>
      <c r="T101" s="12">
        <f t="shared" si="24"/>
        <v>0.99991857839349929</v>
      </c>
    </row>
    <row r="102" spans="1:20" x14ac:dyDescent="0.25">
      <c r="A102" s="5" t="s">
        <v>119</v>
      </c>
      <c r="B102" s="6">
        <v>2673</v>
      </c>
      <c r="C102" s="7">
        <v>0</v>
      </c>
      <c r="D102" s="6">
        <v>0</v>
      </c>
      <c r="E102" s="8">
        <v>0</v>
      </c>
      <c r="F102" s="6">
        <f t="shared" si="13"/>
        <v>0</v>
      </c>
      <c r="G102" s="6">
        <f t="shared" si="18"/>
        <v>0</v>
      </c>
      <c r="H102" s="9">
        <f t="shared" si="14"/>
        <v>0</v>
      </c>
      <c r="I102" s="9">
        <f t="shared" si="25"/>
        <v>0</v>
      </c>
      <c r="J102" s="6">
        <f t="shared" si="15"/>
        <v>0</v>
      </c>
      <c r="K102" s="6">
        <f t="shared" si="19"/>
        <v>0</v>
      </c>
      <c r="L102" s="10">
        <f t="shared" si="16"/>
        <v>0</v>
      </c>
      <c r="M102" s="6">
        <v>0</v>
      </c>
      <c r="N102" s="6">
        <v>0</v>
      </c>
      <c r="O102" s="6">
        <f t="shared" si="20"/>
        <v>0</v>
      </c>
      <c r="P102" s="11">
        <f t="shared" si="21"/>
        <v>0</v>
      </c>
      <c r="Q102" s="6">
        <f t="shared" si="22"/>
        <v>0</v>
      </c>
      <c r="R102" s="11">
        <f t="shared" si="17"/>
        <v>0</v>
      </c>
      <c r="S102" s="12">
        <f t="shared" si="23"/>
        <v>1.4214613949071171E-5</v>
      </c>
      <c r="T102" s="12">
        <f t="shared" si="24"/>
        <v>0.99993279300744842</v>
      </c>
    </row>
    <row r="103" spans="1:20" x14ac:dyDescent="0.25">
      <c r="A103" s="5" t="s">
        <v>120</v>
      </c>
      <c r="B103" s="6">
        <v>2538</v>
      </c>
      <c r="C103" s="7">
        <v>0.01</v>
      </c>
      <c r="D103" s="6">
        <v>25.38</v>
      </c>
      <c r="E103" s="8">
        <v>0</v>
      </c>
      <c r="F103" s="6">
        <f t="shared" si="13"/>
        <v>0</v>
      </c>
      <c r="G103" s="6">
        <f t="shared" si="18"/>
        <v>25.38</v>
      </c>
      <c r="H103" s="9">
        <f t="shared" si="14"/>
        <v>0.01</v>
      </c>
      <c r="I103" s="9">
        <f t="shared" si="25"/>
        <v>5.0000000000000001E-3</v>
      </c>
      <c r="J103" s="6">
        <f t="shared" si="15"/>
        <v>12.69</v>
      </c>
      <c r="K103" s="6">
        <f t="shared" si="19"/>
        <v>12.69</v>
      </c>
      <c r="L103" s="10">
        <f t="shared" si="16"/>
        <v>5.0000000000000001E-3</v>
      </c>
      <c r="M103" s="6">
        <v>0</v>
      </c>
      <c r="N103" s="6">
        <v>0</v>
      </c>
      <c r="O103" s="6">
        <f t="shared" si="20"/>
        <v>0</v>
      </c>
      <c r="P103" s="11">
        <f t="shared" si="21"/>
        <v>0</v>
      </c>
      <c r="Q103" s="6">
        <f t="shared" si="22"/>
        <v>12.69</v>
      </c>
      <c r="R103" s="11">
        <f t="shared" si="17"/>
        <v>5.0000000000000001E-3</v>
      </c>
      <c r="S103" s="12">
        <f t="shared" si="23"/>
        <v>1.3496704153663535E-5</v>
      </c>
      <c r="T103" s="12">
        <f t="shared" si="24"/>
        <v>0.99994628971160204</v>
      </c>
    </row>
    <row r="104" spans="1:20" x14ac:dyDescent="0.25">
      <c r="A104" s="5" t="s">
        <v>121</v>
      </c>
      <c r="B104" s="6">
        <v>1728</v>
      </c>
      <c r="C104" s="7">
        <v>0.01</v>
      </c>
      <c r="D104" s="6">
        <v>17.28</v>
      </c>
      <c r="E104" s="8">
        <v>0</v>
      </c>
      <c r="F104" s="6">
        <f t="shared" si="13"/>
        <v>0</v>
      </c>
      <c r="G104" s="6">
        <f t="shared" si="18"/>
        <v>17.28</v>
      </c>
      <c r="H104" s="9">
        <f t="shared" si="14"/>
        <v>0.01</v>
      </c>
      <c r="I104" s="9">
        <f t="shared" si="25"/>
        <v>5.0000000000000001E-3</v>
      </c>
      <c r="J104" s="6">
        <f t="shared" si="15"/>
        <v>8.64</v>
      </c>
      <c r="K104" s="6">
        <f t="shared" si="19"/>
        <v>8.64</v>
      </c>
      <c r="L104" s="10">
        <f t="shared" si="16"/>
        <v>5.0000000000000001E-3</v>
      </c>
      <c r="M104" s="6">
        <v>0</v>
      </c>
      <c r="N104" s="6">
        <v>0</v>
      </c>
      <c r="O104" s="6">
        <f t="shared" si="20"/>
        <v>0</v>
      </c>
      <c r="P104" s="11">
        <f t="shared" si="21"/>
        <v>0</v>
      </c>
      <c r="Q104" s="6">
        <f t="shared" si="22"/>
        <v>8.64</v>
      </c>
      <c r="R104" s="11">
        <f t="shared" si="17"/>
        <v>5.0000000000000001E-3</v>
      </c>
      <c r="S104" s="12">
        <f t="shared" si="23"/>
        <v>9.1892453812177267E-6</v>
      </c>
      <c r="T104" s="12">
        <f t="shared" si="24"/>
        <v>0.99995547895698322</v>
      </c>
    </row>
    <row r="105" spans="1:20" x14ac:dyDescent="0.25">
      <c r="A105" s="5" t="s">
        <v>122</v>
      </c>
      <c r="B105" s="6">
        <v>1389</v>
      </c>
      <c r="C105" s="7">
        <v>0.05</v>
      </c>
      <c r="D105" s="6">
        <v>69.45</v>
      </c>
      <c r="E105" s="8">
        <v>0</v>
      </c>
      <c r="F105" s="6">
        <f t="shared" si="13"/>
        <v>0</v>
      </c>
      <c r="G105" s="6">
        <f t="shared" si="18"/>
        <v>69.45</v>
      </c>
      <c r="H105" s="9">
        <f t="shared" si="14"/>
        <v>0.05</v>
      </c>
      <c r="I105" s="9">
        <f t="shared" si="25"/>
        <v>2.5000000000000001E-2</v>
      </c>
      <c r="J105" s="6">
        <f t="shared" si="15"/>
        <v>34.725000000000001</v>
      </c>
      <c r="K105" s="6">
        <f t="shared" si="19"/>
        <v>34.725000000000001</v>
      </c>
      <c r="L105" s="10">
        <f t="shared" si="16"/>
        <v>2.5000000000000001E-2</v>
      </c>
      <c r="M105" s="6">
        <v>0</v>
      </c>
      <c r="N105" s="6">
        <v>0</v>
      </c>
      <c r="O105" s="6">
        <f t="shared" si="20"/>
        <v>0</v>
      </c>
      <c r="P105" s="11">
        <f t="shared" si="21"/>
        <v>0</v>
      </c>
      <c r="Q105" s="6">
        <f t="shared" si="22"/>
        <v>34.725000000000001</v>
      </c>
      <c r="R105" s="11">
        <f t="shared" si="17"/>
        <v>2.5000000000000001E-2</v>
      </c>
      <c r="S105" s="12">
        <f t="shared" si="23"/>
        <v>7.3864941171941104E-6</v>
      </c>
      <c r="T105" s="12">
        <f t="shared" si="24"/>
        <v>0.99996286545110047</v>
      </c>
    </row>
    <row r="106" spans="1:20" x14ac:dyDescent="0.25">
      <c r="A106" s="5" t="s">
        <v>123</v>
      </c>
      <c r="B106" s="6">
        <v>1180</v>
      </c>
      <c r="C106" s="7">
        <v>0.03</v>
      </c>
      <c r="D106" s="6">
        <v>35.4</v>
      </c>
      <c r="E106" s="8">
        <v>0</v>
      </c>
      <c r="F106" s="6">
        <f t="shared" si="13"/>
        <v>0</v>
      </c>
      <c r="G106" s="6">
        <f t="shared" si="18"/>
        <v>35.4</v>
      </c>
      <c r="H106" s="9">
        <f t="shared" si="14"/>
        <v>0.03</v>
      </c>
      <c r="I106" s="9">
        <f t="shared" si="25"/>
        <v>1.4999999999999999E-2</v>
      </c>
      <c r="J106" s="6">
        <f t="shared" si="15"/>
        <v>17.7</v>
      </c>
      <c r="K106" s="6">
        <f t="shared" si="19"/>
        <v>17.7</v>
      </c>
      <c r="L106" s="10">
        <f t="shared" si="16"/>
        <v>1.4999999999999999E-2</v>
      </c>
      <c r="M106" s="6">
        <v>0</v>
      </c>
      <c r="N106" s="6">
        <v>0</v>
      </c>
      <c r="O106" s="6">
        <f t="shared" si="20"/>
        <v>0</v>
      </c>
      <c r="P106" s="11">
        <f t="shared" si="21"/>
        <v>0</v>
      </c>
      <c r="Q106" s="6">
        <f t="shared" si="22"/>
        <v>17.7</v>
      </c>
      <c r="R106" s="11">
        <f t="shared" si="17"/>
        <v>1.4999999999999999E-2</v>
      </c>
      <c r="S106" s="12">
        <f t="shared" si="23"/>
        <v>6.2750633968963642E-6</v>
      </c>
      <c r="T106" s="12">
        <f t="shared" si="24"/>
        <v>0.99996914051449737</v>
      </c>
    </row>
    <row r="107" spans="1:20" x14ac:dyDescent="0.25">
      <c r="A107" s="5" t="s">
        <v>124</v>
      </c>
      <c r="B107" s="6">
        <v>804</v>
      </c>
      <c r="C107" s="7">
        <v>0</v>
      </c>
      <c r="D107" s="6">
        <v>0</v>
      </c>
      <c r="E107" s="8">
        <v>0</v>
      </c>
      <c r="F107" s="6">
        <f t="shared" si="13"/>
        <v>0</v>
      </c>
      <c r="G107" s="6">
        <f t="shared" si="18"/>
        <v>0</v>
      </c>
      <c r="H107" s="9">
        <f t="shared" si="14"/>
        <v>0</v>
      </c>
      <c r="I107" s="9">
        <f t="shared" si="25"/>
        <v>0</v>
      </c>
      <c r="J107" s="6">
        <f t="shared" si="15"/>
        <v>0</v>
      </c>
      <c r="K107" s="6">
        <f t="shared" si="19"/>
        <v>0</v>
      </c>
      <c r="L107" s="10">
        <f t="shared" si="16"/>
        <v>0</v>
      </c>
      <c r="M107" s="6">
        <v>0</v>
      </c>
      <c r="N107" s="6">
        <v>0</v>
      </c>
      <c r="O107" s="6">
        <f t="shared" si="20"/>
        <v>0</v>
      </c>
      <c r="P107" s="11">
        <f t="shared" si="21"/>
        <v>0</v>
      </c>
      <c r="Q107" s="6">
        <f t="shared" si="22"/>
        <v>0</v>
      </c>
      <c r="R107" s="11">
        <f t="shared" si="17"/>
        <v>0</v>
      </c>
      <c r="S107" s="12">
        <f t="shared" si="23"/>
        <v>4.2755516704276919E-6</v>
      </c>
      <c r="T107" s="12">
        <f t="shared" si="24"/>
        <v>0.99997341606616774</v>
      </c>
    </row>
    <row r="108" spans="1:20" x14ac:dyDescent="0.25">
      <c r="A108" s="5" t="s">
        <v>125</v>
      </c>
      <c r="B108" s="6">
        <v>607</v>
      </c>
      <c r="C108" s="7">
        <v>0.09</v>
      </c>
      <c r="D108" s="6">
        <v>54.63</v>
      </c>
      <c r="E108" s="8">
        <v>0</v>
      </c>
      <c r="F108" s="6">
        <f t="shared" si="13"/>
        <v>0</v>
      </c>
      <c r="G108" s="6">
        <f t="shared" si="18"/>
        <v>54.63</v>
      </c>
      <c r="H108" s="9">
        <f t="shared" si="14"/>
        <v>9.0000000000000011E-2</v>
      </c>
      <c r="I108" s="9">
        <f t="shared" si="25"/>
        <v>4.4999999999999998E-2</v>
      </c>
      <c r="J108" s="6">
        <f t="shared" si="15"/>
        <v>27.314999999999998</v>
      </c>
      <c r="K108" s="6">
        <f t="shared" si="19"/>
        <v>27.315000000000005</v>
      </c>
      <c r="L108" s="10">
        <f t="shared" si="16"/>
        <v>4.5000000000000005E-2</v>
      </c>
      <c r="M108" s="6">
        <v>0</v>
      </c>
      <c r="N108" s="6">
        <v>0</v>
      </c>
      <c r="O108" s="6">
        <f t="shared" si="20"/>
        <v>0</v>
      </c>
      <c r="P108" s="11">
        <f t="shared" si="21"/>
        <v>0</v>
      </c>
      <c r="Q108" s="6">
        <f t="shared" si="22"/>
        <v>27.315000000000005</v>
      </c>
      <c r="R108" s="11">
        <f t="shared" si="17"/>
        <v>4.5000000000000005E-2</v>
      </c>
      <c r="S108" s="12">
        <f t="shared" si="23"/>
        <v>3.2279351541661805E-6</v>
      </c>
      <c r="T108" s="12">
        <f t="shared" si="24"/>
        <v>0.99997664400132191</v>
      </c>
    </row>
    <row r="109" spans="1:20" x14ac:dyDescent="0.25">
      <c r="A109" s="5" t="s">
        <v>126</v>
      </c>
      <c r="B109" s="6">
        <v>599</v>
      </c>
      <c r="C109" s="7">
        <v>1.9E-2</v>
      </c>
      <c r="D109" s="6">
        <v>11.4</v>
      </c>
      <c r="E109" s="8">
        <v>0</v>
      </c>
      <c r="F109" s="6">
        <f t="shared" si="13"/>
        <v>0</v>
      </c>
      <c r="G109" s="6">
        <f t="shared" si="18"/>
        <v>11.4</v>
      </c>
      <c r="H109" s="9">
        <f t="shared" si="14"/>
        <v>1.9031719532554257E-2</v>
      </c>
      <c r="I109" s="9">
        <f t="shared" si="25"/>
        <v>9.4999999999999998E-3</v>
      </c>
      <c r="J109" s="6">
        <f t="shared" si="15"/>
        <v>5.6905000000000001</v>
      </c>
      <c r="K109" s="6">
        <f t="shared" si="19"/>
        <v>5.7095000000000002</v>
      </c>
      <c r="L109" s="10">
        <f t="shared" si="16"/>
        <v>9.5317195325542569E-3</v>
      </c>
      <c r="M109" s="6">
        <v>0</v>
      </c>
      <c r="N109" s="6">
        <v>0</v>
      </c>
      <c r="O109" s="6">
        <f t="shared" si="20"/>
        <v>0</v>
      </c>
      <c r="P109" s="11">
        <f t="shared" si="21"/>
        <v>0</v>
      </c>
      <c r="Q109" s="6">
        <f t="shared" si="22"/>
        <v>5.7095000000000002</v>
      </c>
      <c r="R109" s="11">
        <f t="shared" si="17"/>
        <v>9.5317195325542569E-3</v>
      </c>
      <c r="S109" s="12">
        <f t="shared" si="23"/>
        <v>3.1853923514753578E-6</v>
      </c>
      <c r="T109" s="12">
        <f t="shared" si="24"/>
        <v>0.99997982939367336</v>
      </c>
    </row>
    <row r="110" spans="1:20" x14ac:dyDescent="0.25">
      <c r="A110" s="5" t="s">
        <v>127</v>
      </c>
      <c r="B110" s="6">
        <v>590</v>
      </c>
      <c r="C110" s="7">
        <v>0</v>
      </c>
      <c r="D110" s="6">
        <v>0</v>
      </c>
      <c r="E110" s="8">
        <v>0</v>
      </c>
      <c r="F110" s="6">
        <f t="shared" si="13"/>
        <v>0</v>
      </c>
      <c r="G110" s="6">
        <f t="shared" si="18"/>
        <v>0</v>
      </c>
      <c r="H110" s="9">
        <f t="shared" si="14"/>
        <v>0</v>
      </c>
      <c r="I110" s="9">
        <f t="shared" si="25"/>
        <v>0</v>
      </c>
      <c r="J110" s="6">
        <f t="shared" si="15"/>
        <v>0</v>
      </c>
      <c r="K110" s="6">
        <f t="shared" si="19"/>
        <v>0</v>
      </c>
      <c r="L110" s="10">
        <f t="shared" si="16"/>
        <v>0</v>
      </c>
      <c r="M110" s="6">
        <v>0</v>
      </c>
      <c r="N110" s="6">
        <v>0</v>
      </c>
      <c r="O110" s="6">
        <f t="shared" si="20"/>
        <v>0</v>
      </c>
      <c r="P110" s="11">
        <f t="shared" si="21"/>
        <v>0</v>
      </c>
      <c r="Q110" s="6">
        <f t="shared" si="22"/>
        <v>0</v>
      </c>
      <c r="R110" s="11">
        <f t="shared" si="17"/>
        <v>0</v>
      </c>
      <c r="S110" s="12">
        <f t="shared" si="23"/>
        <v>3.1375316984481821E-6</v>
      </c>
      <c r="T110" s="12">
        <f t="shared" si="24"/>
        <v>0.99998296692537181</v>
      </c>
    </row>
    <row r="111" spans="1:20" x14ac:dyDescent="0.25">
      <c r="A111" s="5" t="s">
        <v>128</v>
      </c>
      <c r="B111" s="6">
        <v>557</v>
      </c>
      <c r="C111" s="7">
        <v>0</v>
      </c>
      <c r="D111" s="6">
        <v>0</v>
      </c>
      <c r="E111" s="8">
        <v>0</v>
      </c>
      <c r="F111" s="6">
        <f t="shared" si="13"/>
        <v>0</v>
      </c>
      <c r="G111" s="6">
        <f t="shared" si="18"/>
        <v>0</v>
      </c>
      <c r="H111" s="9">
        <f t="shared" si="14"/>
        <v>0</v>
      </c>
      <c r="I111" s="9">
        <f t="shared" si="25"/>
        <v>0</v>
      </c>
      <c r="J111" s="6">
        <f t="shared" si="15"/>
        <v>0</v>
      </c>
      <c r="K111" s="6">
        <f t="shared" si="19"/>
        <v>0</v>
      </c>
      <c r="L111" s="10">
        <f t="shared" si="16"/>
        <v>0</v>
      </c>
      <c r="M111" s="6">
        <v>0</v>
      </c>
      <c r="N111" s="6">
        <v>0</v>
      </c>
      <c r="O111" s="6">
        <f t="shared" si="20"/>
        <v>0</v>
      </c>
      <c r="P111" s="11">
        <f t="shared" si="21"/>
        <v>0</v>
      </c>
      <c r="Q111" s="6">
        <f t="shared" si="22"/>
        <v>0</v>
      </c>
      <c r="R111" s="11">
        <f t="shared" si="17"/>
        <v>0</v>
      </c>
      <c r="S111" s="12">
        <f t="shared" si="23"/>
        <v>2.9620426373485381E-6</v>
      </c>
      <c r="T111" s="12">
        <f t="shared" si="24"/>
        <v>0.9999859289680092</v>
      </c>
    </row>
    <row r="112" spans="1:20" x14ac:dyDescent="0.25">
      <c r="A112" s="5" t="s">
        <v>129</v>
      </c>
      <c r="B112" s="6">
        <v>540</v>
      </c>
      <c r="C112" s="7">
        <v>1E-4</v>
      </c>
      <c r="D112" s="6">
        <v>0.06</v>
      </c>
      <c r="E112" s="8">
        <v>0</v>
      </c>
      <c r="F112" s="6">
        <f t="shared" si="13"/>
        <v>0</v>
      </c>
      <c r="G112" s="6">
        <f t="shared" si="18"/>
        <v>0.06</v>
      </c>
      <c r="H112" s="9">
        <f t="shared" si="14"/>
        <v>1.111111111111111E-4</v>
      </c>
      <c r="I112" s="9">
        <f t="shared" si="25"/>
        <v>5.0000000000000002E-5</v>
      </c>
      <c r="J112" s="6">
        <f t="shared" si="15"/>
        <v>2.7E-2</v>
      </c>
      <c r="K112" s="6">
        <f t="shared" si="19"/>
        <v>3.3000000000000002E-2</v>
      </c>
      <c r="L112" s="10">
        <f t="shared" si="16"/>
        <v>6.1111111111111107E-5</v>
      </c>
      <c r="M112" s="6">
        <v>0</v>
      </c>
      <c r="N112" s="6">
        <v>0</v>
      </c>
      <c r="O112" s="6">
        <f t="shared" si="20"/>
        <v>0</v>
      </c>
      <c r="P112" s="11">
        <f t="shared" si="21"/>
        <v>0</v>
      </c>
      <c r="Q112" s="6">
        <f t="shared" si="22"/>
        <v>3.3000000000000002E-2</v>
      </c>
      <c r="R112" s="11">
        <f t="shared" si="17"/>
        <v>6.1111111111111107E-5</v>
      </c>
      <c r="S112" s="12">
        <f t="shared" si="23"/>
        <v>2.8716391816305397E-6</v>
      </c>
      <c r="T112" s="12">
        <f t="shared" si="24"/>
        <v>0.99998880060719086</v>
      </c>
    </row>
    <row r="113" spans="1:20" x14ac:dyDescent="0.25">
      <c r="A113" s="5" t="s">
        <v>130</v>
      </c>
      <c r="B113" s="6">
        <v>540</v>
      </c>
      <c r="C113" s="7">
        <v>0</v>
      </c>
      <c r="D113" s="6">
        <v>0</v>
      </c>
      <c r="E113" s="8">
        <v>0</v>
      </c>
      <c r="F113" s="6">
        <f t="shared" si="13"/>
        <v>0</v>
      </c>
      <c r="G113" s="6">
        <f t="shared" si="18"/>
        <v>0</v>
      </c>
      <c r="H113" s="9">
        <f t="shared" si="14"/>
        <v>0</v>
      </c>
      <c r="I113" s="9">
        <f t="shared" si="25"/>
        <v>0</v>
      </c>
      <c r="J113" s="6">
        <f t="shared" si="15"/>
        <v>0</v>
      </c>
      <c r="K113" s="6">
        <f t="shared" si="19"/>
        <v>0</v>
      </c>
      <c r="L113" s="10">
        <f t="shared" si="16"/>
        <v>0</v>
      </c>
      <c r="M113" s="6">
        <v>0</v>
      </c>
      <c r="N113" s="6">
        <v>0</v>
      </c>
      <c r="O113" s="6">
        <f t="shared" si="20"/>
        <v>0</v>
      </c>
      <c r="P113" s="11">
        <f t="shared" si="21"/>
        <v>0</v>
      </c>
      <c r="Q113" s="6">
        <f t="shared" si="22"/>
        <v>0</v>
      </c>
      <c r="R113" s="11">
        <f t="shared" si="17"/>
        <v>0</v>
      </c>
      <c r="S113" s="12">
        <f t="shared" si="23"/>
        <v>2.8716391816305397E-6</v>
      </c>
      <c r="T113" s="12">
        <f t="shared" si="24"/>
        <v>0.99999167224637253</v>
      </c>
    </row>
    <row r="114" spans="1:20" x14ac:dyDescent="0.25">
      <c r="A114" s="5" t="s">
        <v>131</v>
      </c>
      <c r="B114" s="6">
        <v>532</v>
      </c>
      <c r="C114" s="7">
        <v>0</v>
      </c>
      <c r="D114" s="6">
        <v>0</v>
      </c>
      <c r="E114" s="8">
        <v>0</v>
      </c>
      <c r="F114" s="6">
        <f t="shared" si="13"/>
        <v>0</v>
      </c>
      <c r="G114" s="6">
        <f t="shared" si="18"/>
        <v>0</v>
      </c>
      <c r="H114" s="9">
        <f t="shared" si="14"/>
        <v>0</v>
      </c>
      <c r="I114" s="9">
        <f t="shared" si="25"/>
        <v>0</v>
      </c>
      <c r="J114" s="6">
        <f t="shared" si="15"/>
        <v>0</v>
      </c>
      <c r="K114" s="6">
        <f t="shared" si="19"/>
        <v>0</v>
      </c>
      <c r="L114" s="10">
        <f t="shared" si="16"/>
        <v>0</v>
      </c>
      <c r="M114" s="6">
        <v>0</v>
      </c>
      <c r="N114" s="6">
        <v>0</v>
      </c>
      <c r="O114" s="6">
        <f t="shared" si="20"/>
        <v>0</v>
      </c>
      <c r="P114" s="11">
        <f t="shared" si="21"/>
        <v>0</v>
      </c>
      <c r="Q114" s="6">
        <f t="shared" si="22"/>
        <v>0</v>
      </c>
      <c r="R114" s="11">
        <f t="shared" si="17"/>
        <v>0</v>
      </c>
      <c r="S114" s="12">
        <f t="shared" si="23"/>
        <v>2.8290963789397169E-6</v>
      </c>
      <c r="T114" s="12">
        <f t="shared" si="24"/>
        <v>0.99999450134275147</v>
      </c>
    </row>
    <row r="115" spans="1:20" x14ac:dyDescent="0.25">
      <c r="A115" s="5" t="s">
        <v>132</v>
      </c>
      <c r="B115" s="6">
        <v>330</v>
      </c>
      <c r="C115" s="7">
        <v>7.0000000000000007E-2</v>
      </c>
      <c r="D115" s="6">
        <v>23.1</v>
      </c>
      <c r="E115" s="8">
        <v>0</v>
      </c>
      <c r="F115" s="6">
        <f t="shared" si="13"/>
        <v>0</v>
      </c>
      <c r="G115" s="6">
        <f t="shared" si="18"/>
        <v>23.1</v>
      </c>
      <c r="H115" s="9">
        <f t="shared" si="14"/>
        <v>7.0000000000000007E-2</v>
      </c>
      <c r="I115" s="9">
        <f t="shared" si="25"/>
        <v>3.5000000000000003E-2</v>
      </c>
      <c r="J115" s="6">
        <f t="shared" si="15"/>
        <v>11.55</v>
      </c>
      <c r="K115" s="6">
        <f t="shared" si="19"/>
        <v>11.55</v>
      </c>
      <c r="L115" s="10">
        <f t="shared" si="16"/>
        <v>3.5000000000000003E-2</v>
      </c>
      <c r="M115" s="6">
        <v>0</v>
      </c>
      <c r="N115" s="6">
        <v>0</v>
      </c>
      <c r="O115" s="6">
        <f t="shared" si="20"/>
        <v>0</v>
      </c>
      <c r="P115" s="11">
        <f t="shared" si="21"/>
        <v>0</v>
      </c>
      <c r="Q115" s="6">
        <f t="shared" si="22"/>
        <v>11.55</v>
      </c>
      <c r="R115" s="11">
        <f t="shared" si="17"/>
        <v>3.5000000000000003E-2</v>
      </c>
      <c r="S115" s="12">
        <f t="shared" si="23"/>
        <v>1.7548906109964408E-6</v>
      </c>
      <c r="T115" s="12">
        <f t="shared" si="24"/>
        <v>0.99999625623336252</v>
      </c>
    </row>
    <row r="116" spans="1:20" x14ac:dyDescent="0.25">
      <c r="A116" s="5" t="s">
        <v>133</v>
      </c>
      <c r="B116" s="6">
        <v>216</v>
      </c>
      <c r="C116" s="7">
        <v>0</v>
      </c>
      <c r="D116" s="6">
        <v>0</v>
      </c>
      <c r="E116" s="8">
        <v>0</v>
      </c>
      <c r="F116" s="6">
        <f t="shared" si="13"/>
        <v>0</v>
      </c>
      <c r="G116" s="6">
        <f t="shared" si="18"/>
        <v>0</v>
      </c>
      <c r="H116" s="9">
        <f t="shared" si="14"/>
        <v>0</v>
      </c>
      <c r="I116" s="9">
        <f t="shared" si="25"/>
        <v>0</v>
      </c>
      <c r="J116" s="6">
        <f t="shared" si="15"/>
        <v>0</v>
      </c>
      <c r="K116" s="6">
        <f t="shared" si="19"/>
        <v>0</v>
      </c>
      <c r="L116" s="10">
        <f t="shared" si="16"/>
        <v>0</v>
      </c>
      <c r="M116" s="6">
        <v>0</v>
      </c>
      <c r="N116" s="6">
        <v>0</v>
      </c>
      <c r="O116" s="6">
        <f t="shared" si="20"/>
        <v>0</v>
      </c>
      <c r="P116" s="11">
        <f t="shared" si="21"/>
        <v>0</v>
      </c>
      <c r="Q116" s="6">
        <f t="shared" si="22"/>
        <v>0</v>
      </c>
      <c r="R116" s="11">
        <f t="shared" si="17"/>
        <v>0</v>
      </c>
      <c r="S116" s="12">
        <f t="shared" si="23"/>
        <v>1.1486556726522158E-6</v>
      </c>
      <c r="T116" s="12">
        <f t="shared" si="24"/>
        <v>0.99999740488903521</v>
      </c>
    </row>
    <row r="117" spans="1:20" x14ac:dyDescent="0.25">
      <c r="A117" s="5" t="s">
        <v>134</v>
      </c>
      <c r="B117" s="6">
        <v>204</v>
      </c>
      <c r="C117" s="7">
        <v>0</v>
      </c>
      <c r="D117" s="6">
        <v>0</v>
      </c>
      <c r="E117" s="8">
        <v>0</v>
      </c>
      <c r="F117" s="6">
        <f t="shared" si="13"/>
        <v>0</v>
      </c>
      <c r="G117" s="6">
        <f t="shared" si="18"/>
        <v>0</v>
      </c>
      <c r="H117" s="9">
        <f t="shared" si="14"/>
        <v>0</v>
      </c>
      <c r="I117" s="9">
        <f t="shared" si="25"/>
        <v>0</v>
      </c>
      <c r="J117" s="6">
        <f t="shared" si="15"/>
        <v>0</v>
      </c>
      <c r="K117" s="6">
        <f t="shared" si="19"/>
        <v>0</v>
      </c>
      <c r="L117" s="10">
        <f t="shared" si="16"/>
        <v>0</v>
      </c>
      <c r="M117" s="6">
        <v>0</v>
      </c>
      <c r="N117" s="6">
        <v>0</v>
      </c>
      <c r="O117" s="6">
        <f t="shared" si="20"/>
        <v>0</v>
      </c>
      <c r="P117" s="11">
        <f t="shared" si="21"/>
        <v>0</v>
      </c>
      <c r="Q117" s="6">
        <f t="shared" si="22"/>
        <v>0</v>
      </c>
      <c r="R117" s="11">
        <f t="shared" si="17"/>
        <v>0</v>
      </c>
      <c r="S117" s="12">
        <f t="shared" si="23"/>
        <v>1.0848414686159817E-6</v>
      </c>
      <c r="T117" s="12">
        <f t="shared" si="24"/>
        <v>0.99999848973050387</v>
      </c>
    </row>
    <row r="118" spans="1:20" x14ac:dyDescent="0.25">
      <c r="A118" s="5" t="s">
        <v>135</v>
      </c>
      <c r="B118" s="6">
        <v>149</v>
      </c>
      <c r="C118" s="7">
        <v>0.03</v>
      </c>
      <c r="D118" s="6">
        <v>4.47</v>
      </c>
      <c r="E118" s="8">
        <v>0</v>
      </c>
      <c r="F118" s="6">
        <f t="shared" si="13"/>
        <v>0</v>
      </c>
      <c r="G118" s="6">
        <f t="shared" si="18"/>
        <v>4.47</v>
      </c>
      <c r="H118" s="9">
        <f t="shared" si="14"/>
        <v>0.03</v>
      </c>
      <c r="I118" s="9">
        <f t="shared" si="25"/>
        <v>1.4999999999999999E-2</v>
      </c>
      <c r="J118" s="6">
        <f t="shared" si="15"/>
        <v>2.2349999999999999</v>
      </c>
      <c r="K118" s="6">
        <f t="shared" si="19"/>
        <v>2.2349999999999999</v>
      </c>
      <c r="L118" s="10">
        <f t="shared" si="16"/>
        <v>1.4999999999999999E-2</v>
      </c>
      <c r="M118" s="6">
        <v>0</v>
      </c>
      <c r="N118" s="6">
        <v>0</v>
      </c>
      <c r="O118" s="6">
        <f t="shared" si="20"/>
        <v>0</v>
      </c>
      <c r="P118" s="11">
        <f t="shared" si="21"/>
        <v>0</v>
      </c>
      <c r="Q118" s="6">
        <f t="shared" si="22"/>
        <v>2.2349999999999999</v>
      </c>
      <c r="R118" s="11">
        <f t="shared" si="17"/>
        <v>1.4999999999999999E-2</v>
      </c>
      <c r="S118" s="12">
        <f t="shared" si="23"/>
        <v>7.9235970011657477E-7</v>
      </c>
      <c r="T118" s="12">
        <f t="shared" si="24"/>
        <v>0.99999928209020394</v>
      </c>
    </row>
    <row r="119" spans="1:20" x14ac:dyDescent="0.25">
      <c r="A119" s="5" t="s">
        <v>136</v>
      </c>
      <c r="B119" s="6">
        <v>135</v>
      </c>
      <c r="C119" s="7">
        <v>0</v>
      </c>
      <c r="D119" s="6">
        <v>0</v>
      </c>
      <c r="E119" s="8">
        <v>0</v>
      </c>
      <c r="F119" s="6">
        <f t="shared" si="13"/>
        <v>0</v>
      </c>
      <c r="G119" s="6">
        <f t="shared" si="18"/>
        <v>0</v>
      </c>
      <c r="H119" s="9">
        <f t="shared" si="14"/>
        <v>0</v>
      </c>
      <c r="I119" s="9">
        <f t="shared" si="25"/>
        <v>0</v>
      </c>
      <c r="J119" s="6">
        <f t="shared" si="15"/>
        <v>0</v>
      </c>
      <c r="K119" s="6">
        <f t="shared" si="19"/>
        <v>0</v>
      </c>
      <c r="L119" s="10">
        <f t="shared" si="16"/>
        <v>0</v>
      </c>
      <c r="M119" s="6">
        <v>0</v>
      </c>
      <c r="N119" s="6">
        <v>0</v>
      </c>
      <c r="O119" s="6">
        <f t="shared" si="20"/>
        <v>0</v>
      </c>
      <c r="P119" s="11">
        <f t="shared" si="21"/>
        <v>0</v>
      </c>
      <c r="Q119" s="6">
        <f t="shared" si="22"/>
        <v>0</v>
      </c>
      <c r="R119" s="11">
        <f t="shared" si="17"/>
        <v>0</v>
      </c>
      <c r="S119" s="12">
        <f t="shared" si="23"/>
        <v>7.1790979540763492E-7</v>
      </c>
      <c r="T119" s="12">
        <f t="shared" si="24"/>
        <v>0.99999999999999933</v>
      </c>
    </row>
    <row r="120" spans="1:20" x14ac:dyDescent="0.25">
      <c r="A120" s="5" t="s">
        <v>137</v>
      </c>
      <c r="B120" s="6">
        <f>SUM(B2:B119)</f>
        <v>188045908.92000008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Airline Sales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Shenoy</dc:creator>
  <cp:lastModifiedBy>Sanjay Shenoy</cp:lastModifiedBy>
  <dcterms:created xsi:type="dcterms:W3CDTF">2021-06-06T03:07:57Z</dcterms:created>
  <dcterms:modified xsi:type="dcterms:W3CDTF">2021-06-06T10:37:26Z</dcterms:modified>
</cp:coreProperties>
</file>